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0490" windowHeight="7050" tabRatio="500"/>
  </bookViews>
  <sheets>
    <sheet name="Form" sheetId="1" r:id="rId1"/>
  </sheets>
  <definedNames>
    <definedName name="_xlnm._FilterDatabase" localSheetId="0">Form!$A$2:$A$47</definedName>
    <definedName name="_xlnm.Print_Area" localSheetId="0">Form!$A$1:$Z$209</definedName>
    <definedName name="range_1_1">Form!A1:AA49</definedName>
    <definedName name="range_1_2">Form!A49:AA94</definedName>
    <definedName name="range_2_1">Form!A94:AA123</definedName>
    <definedName name="range_2_2">Form!A123:AA152</definedName>
    <definedName name="range_3_1">Form!A152:AA181</definedName>
    <definedName name="range_3_2">Form!A181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95" i="1" l="1"/>
  <c r="O197" i="1" s="1"/>
  <c r="N195" i="1"/>
  <c r="N197" i="1" s="1"/>
  <c r="M195" i="1"/>
  <c r="M197" i="1" s="1"/>
  <c r="L195" i="1"/>
  <c r="L197" i="1" s="1"/>
  <c r="Z167" i="1"/>
  <c r="K196" i="1" s="1"/>
  <c r="Z196" i="1" s="1"/>
  <c r="Y166" i="1"/>
  <c r="Y168" i="1" s="1"/>
  <c r="X166" i="1"/>
  <c r="X168" i="1" s="1"/>
  <c r="W166" i="1"/>
  <c r="W168" i="1" s="1"/>
  <c r="V166" i="1"/>
  <c r="V168" i="1" s="1"/>
  <c r="U166" i="1"/>
  <c r="U168" i="1" s="1"/>
  <c r="T166" i="1"/>
  <c r="T168" i="1" s="1"/>
  <c r="S166" i="1"/>
  <c r="S168" i="1" s="1"/>
  <c r="R166" i="1"/>
  <c r="R168" i="1" s="1"/>
  <c r="Q166" i="1"/>
  <c r="Q168" i="1" s="1"/>
  <c r="P166" i="1"/>
  <c r="P168" i="1" s="1"/>
  <c r="O166" i="1"/>
  <c r="O168" i="1" s="1"/>
  <c r="N166" i="1"/>
  <c r="N168" i="1" s="1"/>
  <c r="M166" i="1"/>
  <c r="M168" i="1" s="1"/>
  <c r="L166" i="1"/>
  <c r="L168" i="1" s="1"/>
  <c r="K166" i="1"/>
  <c r="K168" i="1" s="1"/>
  <c r="Z164" i="1"/>
  <c r="K193" i="1" s="1"/>
  <c r="Z193" i="1" s="1"/>
  <c r="Z163" i="1"/>
  <c r="K192" i="1" s="1"/>
  <c r="O143" i="1"/>
  <c r="N143" i="1"/>
  <c r="M143" i="1"/>
  <c r="L143" i="1"/>
  <c r="O138" i="1"/>
  <c r="N138" i="1"/>
  <c r="M138" i="1"/>
  <c r="L138" i="1"/>
  <c r="O135" i="1"/>
  <c r="N135" i="1"/>
  <c r="M135" i="1"/>
  <c r="L13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Z113" i="1"/>
  <c r="K142" i="1" s="1"/>
  <c r="Z142" i="1" s="1"/>
  <c r="Z112" i="1"/>
  <c r="K141" i="1" s="1"/>
  <c r="Z141" i="1" s="1"/>
  <c r="Z111" i="1"/>
  <c r="K140" i="1" s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Z108" i="1"/>
  <c r="K137" i="1" s="1"/>
  <c r="Z137" i="1" s="1"/>
  <c r="Z107" i="1"/>
  <c r="K136" i="1" s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Z105" i="1"/>
  <c r="K134" i="1" s="1"/>
  <c r="Z134" i="1" s="1"/>
  <c r="Z104" i="1"/>
  <c r="K133" i="1" s="1"/>
  <c r="O84" i="1"/>
  <c r="N84" i="1"/>
  <c r="M84" i="1"/>
  <c r="L84" i="1"/>
  <c r="O83" i="1"/>
  <c r="N83" i="1"/>
  <c r="M83" i="1"/>
  <c r="L83" i="1"/>
  <c r="O82" i="1"/>
  <c r="N82" i="1"/>
  <c r="M82" i="1"/>
  <c r="L82" i="1"/>
  <c r="O79" i="1"/>
  <c r="N79" i="1"/>
  <c r="M79" i="1"/>
  <c r="L79" i="1"/>
  <c r="O76" i="1"/>
  <c r="N76" i="1"/>
  <c r="M76" i="1"/>
  <c r="L76" i="1"/>
  <c r="L85" i="1" s="1"/>
  <c r="O71" i="1"/>
  <c r="N71" i="1"/>
  <c r="M71" i="1"/>
  <c r="L71" i="1"/>
  <c r="O70" i="1"/>
  <c r="N70" i="1"/>
  <c r="M70" i="1"/>
  <c r="L70" i="1"/>
  <c r="O69" i="1"/>
  <c r="N69" i="1"/>
  <c r="M69" i="1"/>
  <c r="L69" i="1"/>
  <c r="O66" i="1"/>
  <c r="N66" i="1"/>
  <c r="M66" i="1"/>
  <c r="L66" i="1"/>
  <c r="O63" i="1"/>
  <c r="N63" i="1"/>
  <c r="M63" i="1"/>
  <c r="L63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Z36" i="1"/>
  <c r="K81" i="1" s="1"/>
  <c r="Z81" i="1" s="1"/>
  <c r="Z35" i="1"/>
  <c r="K80" i="1" s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Z33" i="1"/>
  <c r="K78" i="1" s="1"/>
  <c r="Z78" i="1" s="1"/>
  <c r="Z32" i="1"/>
  <c r="K77" i="1" s="1"/>
  <c r="Y31" i="1"/>
  <c r="X31" i="1"/>
  <c r="W31" i="1"/>
  <c r="V31" i="1"/>
  <c r="U31" i="1"/>
  <c r="T31" i="1"/>
  <c r="S31" i="1"/>
  <c r="S40" i="1" s="1"/>
  <c r="R31" i="1"/>
  <c r="Q31" i="1"/>
  <c r="P31" i="1"/>
  <c r="O31" i="1"/>
  <c r="N31" i="1"/>
  <c r="M31" i="1"/>
  <c r="M40" i="1" s="1"/>
  <c r="L31" i="1"/>
  <c r="L40" i="1" s="1"/>
  <c r="K31" i="1"/>
  <c r="Z30" i="1"/>
  <c r="Z29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Z23" i="1"/>
  <c r="K68" i="1" s="1"/>
  <c r="Z68" i="1" s="1"/>
  <c r="Z22" i="1"/>
  <c r="K67" i="1" s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Z20" i="1"/>
  <c r="K65" i="1" s="1"/>
  <c r="Z65" i="1" s="1"/>
  <c r="Z19" i="1"/>
  <c r="K64" i="1" s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Z17" i="1"/>
  <c r="K62" i="1" s="1"/>
  <c r="Z16" i="1"/>
  <c r="L72" i="1" l="1"/>
  <c r="X27" i="1"/>
  <c r="T27" i="1"/>
  <c r="P27" i="1"/>
  <c r="K27" i="1"/>
  <c r="L27" i="1"/>
  <c r="O85" i="1"/>
  <c r="O72" i="1"/>
  <c r="N40" i="1"/>
  <c r="N27" i="1"/>
  <c r="M27" i="1"/>
  <c r="Q40" i="1"/>
  <c r="Q27" i="1"/>
  <c r="Y40" i="1"/>
  <c r="Y27" i="1"/>
  <c r="R40" i="1"/>
  <c r="R27" i="1"/>
  <c r="M85" i="1"/>
  <c r="M72" i="1"/>
  <c r="P40" i="1"/>
  <c r="N85" i="1"/>
  <c r="N72" i="1"/>
  <c r="S27" i="1"/>
  <c r="T40" i="1"/>
  <c r="X40" i="1"/>
  <c r="O40" i="1"/>
  <c r="O27" i="1"/>
  <c r="Z114" i="1"/>
  <c r="Z109" i="1"/>
  <c r="U40" i="1"/>
  <c r="Z31" i="1"/>
  <c r="Z21" i="1"/>
  <c r="U27" i="1"/>
  <c r="Z37" i="1"/>
  <c r="W40" i="1"/>
  <c r="W27" i="1"/>
  <c r="Z106" i="1"/>
  <c r="Z39" i="1"/>
  <c r="V40" i="1"/>
  <c r="Z34" i="1"/>
  <c r="Z38" i="1"/>
  <c r="Z24" i="1"/>
  <c r="V27" i="1"/>
  <c r="Z25" i="1"/>
  <c r="K143" i="1"/>
  <c r="Z143" i="1" s="1"/>
  <c r="Z140" i="1"/>
  <c r="Z62" i="1"/>
  <c r="Z71" i="1" s="1"/>
  <c r="K71" i="1"/>
  <c r="Z64" i="1"/>
  <c r="K66" i="1"/>
  <c r="Z66" i="1" s="1"/>
  <c r="Z168" i="1"/>
  <c r="Z67" i="1"/>
  <c r="K69" i="1"/>
  <c r="Z69" i="1" s="1"/>
  <c r="Z77" i="1"/>
  <c r="K79" i="1"/>
  <c r="Z79" i="1" s="1"/>
  <c r="K135" i="1"/>
  <c r="Z135" i="1" s="1"/>
  <c r="Z133" i="1"/>
  <c r="Z192" i="1"/>
  <c r="K195" i="1"/>
  <c r="Z80" i="1"/>
  <c r="K82" i="1"/>
  <c r="Z82" i="1" s="1"/>
  <c r="Z136" i="1"/>
  <c r="K138" i="1"/>
  <c r="Z138" i="1" s="1"/>
  <c r="K40" i="1"/>
  <c r="K61" i="1"/>
  <c r="K74" i="1"/>
  <c r="Z166" i="1"/>
  <c r="Z18" i="1"/>
  <c r="Z26" i="1"/>
  <c r="K75" i="1"/>
  <c r="Z27" i="1" l="1"/>
  <c r="Z40" i="1"/>
  <c r="K83" i="1"/>
  <c r="Z74" i="1"/>
  <c r="Z83" i="1" s="1"/>
  <c r="K76" i="1"/>
  <c r="Z195" i="1"/>
  <c r="K197" i="1"/>
  <c r="Z197" i="1" s="1"/>
  <c r="K70" i="1"/>
  <c r="Z61" i="1"/>
  <c r="Z70" i="1" s="1"/>
  <c r="K63" i="1"/>
  <c r="Z75" i="1"/>
  <c r="Z84" i="1" s="1"/>
  <c r="K84" i="1"/>
  <c r="K72" i="1" l="1"/>
  <c r="Z63" i="1"/>
  <c r="Z72" i="1" s="1"/>
  <c r="K85" i="1"/>
  <c r="Z76" i="1"/>
  <c r="Z85" i="1" s="1"/>
</calcChain>
</file>

<file path=xl/comments1.xml><?xml version="1.0" encoding="utf-8"?>
<comments xmlns="http://schemas.openxmlformats.org/spreadsheetml/2006/main">
  <authors>
    <author>situng</author>
  </authors>
  <commentList>
    <comment ref="B29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32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35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38" author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  <comment ref="B74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77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80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83" author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  <comment ref="B104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Jumlah seluruh Pemilih (I.A.4)</t>
        </r>
      </text>
    </comment>
    <comment ref="B107" authorId="0">
      <text>
        <r>
          <rPr>
            <sz val="11"/>
            <color rgb="FF000000"/>
            <rFont val="Calibri"/>
            <family val="2"/>
            <charset val="1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11" authorId="0">
      <text>
        <r>
          <rPr>
            <sz val="11"/>
            <color rgb="FF000000"/>
            <rFont val="Calibri"/>
            <family val="2"/>
            <charset val="1"/>
          </rPr>
          <t>a. Diisi dengan angka bilangan bulat positif
b. Jangan diisi dengan formula persentase dari DPT</t>
        </r>
      </text>
    </comment>
    <comment ref="B114" authorId="0">
      <text>
        <r>
          <rPr>
            <sz val="11"/>
            <color rgb="FF000000"/>
            <rFont val="Calibri"/>
            <family val="2"/>
            <charset val="1"/>
          </rPr>
          <t>a) Jumlah harus sama dengan I.B.4
b) Jumlah harus sama dengan V.C</t>
        </r>
      </text>
    </comment>
    <comment ref="B133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Jumlah seluruh Pemilih (I.A.4)</t>
        </r>
      </text>
    </comment>
    <comment ref="B136" authorId="0">
      <text>
        <r>
          <rPr>
            <sz val="11"/>
            <color rgb="FF000000"/>
            <rFont val="Calibri"/>
            <family val="2"/>
            <charset val="1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40" authorId="0">
      <text>
        <r>
          <rPr>
            <sz val="11"/>
            <color rgb="FF000000"/>
            <rFont val="Calibri"/>
            <family val="2"/>
            <charset val="1"/>
          </rPr>
          <t>a. Diisi dengan angka bilangan bulat positif
b. Jangan diisi dengan formula persentase dari DPT</t>
        </r>
      </text>
    </comment>
    <comment ref="B143" authorId="0">
      <text>
        <r>
          <rPr>
            <sz val="11"/>
            <color rgb="FF000000"/>
            <rFont val="Calibri"/>
            <family val="2"/>
            <charset val="1"/>
          </rPr>
          <t>a) Jumlah harus sama dengan I.B.4
b) Jumlah harus sama dengan V.C</t>
        </r>
      </text>
    </comment>
    <comment ref="B166" authorId="0">
      <text>
        <r>
          <rPr>
            <sz val="11"/>
            <color rgb="FF000000"/>
            <rFont val="Calibri"/>
            <family val="2"/>
            <charset val="1"/>
          </rPr>
          <t>Diisi dengan hasil penjumlahan suara seluruh calon</t>
        </r>
      </text>
    </comment>
    <comment ref="B168" authorId="0">
      <text>
        <r>
          <rPr>
            <sz val="11"/>
            <color rgb="FF000000"/>
            <rFont val="Calibri"/>
            <family val="2"/>
            <charset val="1"/>
          </rPr>
          <t>a) Jumlah harus sama dengan III.4
b) Jumlah harus sama dengan I.B.4</t>
        </r>
      </text>
    </comment>
    <comment ref="B195" authorId="0">
      <text>
        <r>
          <rPr>
            <sz val="11"/>
            <color rgb="FF000000"/>
            <rFont val="Calibri"/>
            <family val="2"/>
            <charset val="1"/>
          </rPr>
          <t>Diisi dengan hasil penjumlahan suara seluruh calon</t>
        </r>
      </text>
    </comment>
    <comment ref="B197" authorId="0">
      <text>
        <r>
          <rPr>
            <sz val="11"/>
            <color rgb="FF000000"/>
            <rFont val="Calibri"/>
            <family val="2"/>
            <charset val="1"/>
          </rPr>
          <t>a) Jumlah harus sama dengan III.4
b) Jumlah harus sama dengan I.B.4</t>
        </r>
      </text>
    </comment>
  </commentList>
</comments>
</file>

<file path=xl/sharedStrings.xml><?xml version="1.0" encoding="utf-8"?>
<sst xmlns="http://schemas.openxmlformats.org/spreadsheetml/2006/main" count="720" uniqueCount="224">
  <si>
    <t xml:space="preserve">SERTIFIKAT REKAPITULASI HASIL PENGHITUNGAN PEROLEHAN SUARA </t>
  </si>
  <si>
    <t>PEMILIHAN UMUM TAHUN 2019</t>
  </si>
  <si>
    <t>KABUPATEN/KOTA *)</t>
  </si>
  <si>
    <t>PROVINSI</t>
  </si>
  <si>
    <t>NO.</t>
  </si>
  <si>
    <t>URAIAN</t>
  </si>
  <si>
    <t>RINCIAN</t>
  </si>
  <si>
    <t xml:space="preserve">I.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</si>
  <si>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</si>
  <si>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</si>
  <si>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</si>
  <si>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</si>
  <si>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</si>
  <si>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</si>
  <si>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</si>
  <si>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</si>
  <si>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</si>
  <si>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</si>
  <si>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</si>
  <si>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</si>
  <si>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</si>
  <si>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</si>
  <si>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</si>
  <si>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</si>
  <si>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</si>
  <si>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</si>
  <si>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A.</t>
  </si>
  <si>
    <t>DATA PEMILIH</t>
  </si>
  <si>
    <r>
      <rPr>
        <sz val="11"/>
        <color rgb="FF000000"/>
        <rFont val="Bookman Old Style"/>
        <family val="1"/>
        <charset val="1"/>
      </rPr>
      <t xml:space="preserve">1. Jumlah Pemilih dalam DPT 
    </t>
    </r>
    <r>
      <rPr>
        <i/>
        <sz val="11"/>
        <color rgb="FF000000"/>
        <rFont val="Bookman Old Style"/>
        <family val="1"/>
        <charset val="1"/>
      </rPr>
      <t>(Model A.3-KPU)</t>
    </r>
  </si>
  <si>
    <t>LK</t>
  </si>
  <si>
    <t>PR</t>
  </si>
  <si>
    <t>JML</t>
  </si>
  <si>
    <r>
      <rPr>
        <sz val="11"/>
        <color rgb="FF000000"/>
        <rFont val="Bookman Old Style"/>
        <family val="1"/>
        <charset val="1"/>
      </rPr>
      <t xml:space="preserve">2. Jumlah Pemilih dalam DPTb 
</t>
    </r>
    <r>
      <rPr>
        <i/>
        <sz val="11"/>
        <color rgb="FF000000"/>
        <rFont val="Bookman Old Style"/>
        <family val="1"/>
        <charset val="1"/>
      </rPr>
      <t xml:space="preserve">    (Model A.4-KPU)</t>
    </r>
  </si>
  <si>
    <r>
      <rPr>
        <b/>
        <sz val="11"/>
        <color rgb="FF000000"/>
        <rFont val="Bookman Old Style"/>
        <family val="1"/>
        <charset val="1"/>
      </rPr>
      <t xml:space="preserve">4. Jumlah Pemilih </t>
    </r>
    <r>
      <rPr>
        <b/>
        <i/>
        <sz val="11"/>
        <color rgb="FF000000"/>
        <rFont val="Bookman Old Style"/>
        <family val="1"/>
        <charset val="1"/>
      </rPr>
      <t>(A.1+A.2+A.3)</t>
    </r>
  </si>
  <si>
    <t>B.</t>
  </si>
  <si>
    <t>PENGGUNA HAK PILIH</t>
  </si>
  <si>
    <r>
      <rPr>
        <sz val="11"/>
        <color rgb="FF000000"/>
        <rFont val="Bookman Old Style"/>
        <family val="1"/>
        <charset val="1"/>
      </rPr>
      <t xml:space="preserve">1. Jumlah pengguna hak pilih dalam DPT 
    </t>
    </r>
    <r>
      <rPr>
        <i/>
        <sz val="11"/>
        <color rgb="FF000000"/>
        <rFont val="Bookman Old Style"/>
        <family val="1"/>
        <charset val="1"/>
      </rPr>
      <t>(Model C7.DPT-KPU)</t>
    </r>
  </si>
  <si>
    <t>1.  KETUA</t>
  </si>
  <si>
    <t>2. ANGGOTA</t>
  </si>
  <si>
    <t>3. ANGGOTA</t>
  </si>
  <si>
    <t>4. ANGGOTA</t>
  </si>
  <si>
    <t>5. ANGGOTA</t>
  </si>
  <si>
    <t>NAMA DAN TANDA TANGAN SAKSI PASANGAN CALON PRESIDEN DAN WAKIL PRESIDEN</t>
  </si>
  <si>
    <t>II.</t>
  </si>
  <si>
    <t>DATA PEMILIH DISABILITAS</t>
  </si>
  <si>
    <t>1.</t>
  </si>
  <si>
    <t>Jumlah seluruh Pemilih disabilitas terdaftar dalam DPT, DPTb dan DPK</t>
  </si>
  <si>
    <t>2.</t>
  </si>
  <si>
    <t>Jumlah seluruh Pemilih disabilitas yang menggunakan hak pilih</t>
  </si>
  <si>
    <t>III.</t>
  </si>
  <si>
    <t>DATA PENGGUNAAN SURAT SUARA</t>
  </si>
  <si>
    <t>Jumlah surat suara dikembalikan oleh pemilih karena rusak/keliru coblos</t>
  </si>
  <si>
    <t>3.</t>
  </si>
  <si>
    <t>Jumlah surat suara yang tidak digunakan/tidak terpakai termasuk sisa surat suara cadangan</t>
  </si>
  <si>
    <t>4.</t>
  </si>
  <si>
    <t>Jumlah surat suara yang digunakan</t>
  </si>
  <si>
    <t>IV.</t>
  </si>
  <si>
    <t>DATA PEROLEHAN SUARA PASANGAN CALON PRESIDEN DAN WAKIL PRESIDEN</t>
  </si>
  <si>
    <t>NOMOR  DAN NAMA PASANGAN CALON</t>
  </si>
  <si>
    <t>01</t>
  </si>
  <si>
    <t>02</t>
  </si>
  <si>
    <t>V.</t>
  </si>
  <si>
    <t>DATA SUARA SAH DAN TIDAK SAH</t>
  </si>
  <si>
    <t>Jumlah Suara Tidak Sah</t>
  </si>
  <si>
    <t>C.</t>
  </si>
  <si>
    <t>Tanggal:</t>
  </si>
  <si>
    <t>Bulan:</t>
  </si>
  <si>
    <t>Tahun:</t>
  </si>
  <si>
    <t>MODEL 
DB1-PPWP</t>
  </si>
  <si>
    <t>CF1, CF2, CF3</t>
  </si>
  <si>
    <t>Jumlah harus lebih kecil atau sama dengan dari I.A.1</t>
  </si>
  <si>
    <t>CF1, CF2, CF3, CF4</t>
  </si>
  <si>
    <t>Jumlah harus lebih kecil atau sama dengan dari I.A.2</t>
  </si>
  <si>
    <t>Jumlah harus lebih kecil atau sama dengan dari I.A.3</t>
  </si>
  <si>
    <t>a) Jumlah harus lebih kecil atau sama dengan dari I.A.4
b) Jumlah harus sama dengan III.4
c) Jumlah harus sama dengan V.C</t>
  </si>
  <si>
    <t>{DATAEND}</t>
  </si>
  <si>
    <t>CF1, CF2, CF3, CF5</t>
  </si>
  <si>
    <t>a) Jumlah harus sama dengan I.B.4
b) Jumlah harus sama dengan V.C</t>
  </si>
  <si>
    <t>PASANGAN CALON PRESIDEN DAN WAKIL PRESIDEN DARI SETIAP KECAMATAN DALAM WILAYAH KABUPATEN/KOTA</t>
  </si>
  <si>
    <t>(diisi berdasarkan Formulir Model DA1-PPWP)</t>
  </si>
  <si>
    <r>
      <t xml:space="preserve">3. JumLah Pemilih dalam DPK
</t>
    </r>
    <r>
      <rPr>
        <i/>
        <sz val="11"/>
        <color rgb="FF000000"/>
        <rFont val="Bookman Old Style"/>
        <family val="1"/>
        <charset val="1"/>
      </rPr>
      <t xml:space="preserve">    (Model A.DPK-KPU)</t>
    </r>
  </si>
  <si>
    <r>
      <t xml:space="preserve">2. Jumlah pengguna hak pilih dalam  
    DPTb 
    </t>
    </r>
    <r>
      <rPr>
        <i/>
        <sz val="11"/>
        <color rgb="FF000000"/>
        <rFont val="Bookman Old Style"/>
        <family val="1"/>
        <charset val="1"/>
      </rPr>
      <t>(Model C7.DPTb-KPU)</t>
    </r>
  </si>
  <si>
    <r>
      <t xml:space="preserve">4. Jumlah Pengguna Hak Pilih 
    </t>
    </r>
    <r>
      <rPr>
        <b/>
        <i/>
        <sz val="11"/>
        <color rgb="FF000000"/>
        <rFont val="Bookman Old Style"/>
        <family val="1"/>
        <charset val="1"/>
      </rPr>
      <t>(B.1+B.2+B.3)</t>
    </r>
  </si>
  <si>
    <r>
      <t xml:space="preserve">3. Jumlah pengguna hak pilih dalam DPK
    </t>
    </r>
    <r>
      <rPr>
        <i/>
        <sz val="11"/>
        <color rgb="FF000000"/>
        <rFont val="Bookman Old Style"/>
        <family val="1"/>
        <charset val="1"/>
      </rPr>
      <t>(Model C7.DPK-KPU)</t>
    </r>
  </si>
  <si>
    <t>pemilih_dpt_l</t>
  </si>
  <si>
    <t>pemilih_dpt_p</t>
  </si>
  <si>
    <t>pemilih_dpt_j</t>
  </si>
  <si>
    <t>pemilih_dptb_l</t>
  </si>
  <si>
    <t>pemilih_dptb_p</t>
  </si>
  <si>
    <t>pemilih_dptb_j</t>
  </si>
  <si>
    <t>pemilih_dpk_l</t>
  </si>
  <si>
    <t>pemilih_dpk_p</t>
  </si>
  <si>
    <t>pemilih_dpk_j</t>
  </si>
  <si>
    <t>pemilih_jml_l</t>
  </si>
  <si>
    <t>pemilih_jml_p</t>
  </si>
  <si>
    <t>pemilih_jml_j</t>
  </si>
  <si>
    <t>pengguna_dpt_l</t>
  </si>
  <si>
    <t>pengguna_dpt_p</t>
  </si>
  <si>
    <t>pengguna_dpt_j</t>
  </si>
  <si>
    <t>pengguna_dptb_l</t>
  </si>
  <si>
    <t>pengguna_dptb_p</t>
  </si>
  <si>
    <t>pengguna_dptb_j</t>
  </si>
  <si>
    <t>pengguna_dpk_l</t>
  </si>
  <si>
    <t>pengguna_dpk_p</t>
  </si>
  <si>
    <t>pengguna_dpk_j</t>
  </si>
  <si>
    <t>pengguna_jml_l</t>
  </si>
  <si>
    <t>pengguna_jml_p</t>
  </si>
  <si>
    <t>pengguna_jml_j</t>
  </si>
  <si>
    <t>pemilih_disabilitas_l</t>
  </si>
  <si>
    <t>pemilih_disabilitas_p</t>
  </si>
  <si>
    <t>pemilih_disabilitas_j</t>
  </si>
  <si>
    <t>pengguna_disabilitas_l</t>
  </si>
  <si>
    <t>pengguna_disabilitas_p</t>
  </si>
  <si>
    <t>pengguna_disabilitas_j</t>
  </si>
  <si>
    <t>surat_diterima</t>
  </si>
  <si>
    <t>surat_dikembalikan</t>
  </si>
  <si>
    <t>surat_tidak_digunakan</t>
  </si>
  <si>
    <t>surat_digunakan</t>
  </si>
  <si>
    <t>suara_1</t>
  </si>
  <si>
    <t>suara_2</t>
  </si>
  <si>
    <t>suara_sah</t>
  </si>
  <si>
    <t>suara_tidak_sah</t>
  </si>
  <si>
    <t>suara_total</t>
  </si>
  <si>
    <t xml:space="preserve">Ditetapkan di: </t>
  </si>
  <si>
    <t>Nama Lengkap</t>
  </si>
  <si>
    <t>a) Jumlah harus sama dengan III.4
b) Jumlah harus sama dengan I.B.4</t>
  </si>
  <si>
    <t>Jumlah surat suara yang diterima termasuk cadangan 2% dari DPT (2+3+4)</t>
  </si>
  <si>
    <t>DATA PEMILIH DAN PENGGUNA HAK PILIH</t>
  </si>
  <si>
    <t>Jumlah harus lebih kecil atau sama dengan Jumlah seluruh Pemilih (I.A.4)</t>
  </si>
  <si>
    <t>a. Jumlah harus lebih kecil atau sama dengan II.1
b. Dimungkinkan pengguna hak pilih disabilitas lebih besar dari II.1 tetapi tidak boleh lebih dari jumlah pemilih yang menggunakan hak pilih (I.B.4)</t>
  </si>
  <si>
    <t>a. Diisi dengan angka bilangan bulat positif
b. Jangan diisi dengan formula persentase dari DPT</t>
  </si>
  <si>
    <t>Diisi dengan hasil penjumlahan suara seluruh calon</t>
  </si>
  <si>
    <t>CF1, CF2, CF3, CF15</t>
  </si>
  <si>
    <t>CF4</t>
  </si>
  <si>
    <t>CF4, CF6, CF7</t>
  </si>
  <si>
    <t>CF5</t>
  </si>
  <si>
    <t>CF15</t>
  </si>
  <si>
    <t>CF8, CF9, CF10</t>
  </si>
  <si>
    <t>CF12, CF13, CF14</t>
  </si>
  <si>
    <t>CF11</t>
  </si>
  <si>
    <t>{REKAP_WILNAME}1</t>
  </si>
  <si>
    <t>67867</t>
  </si>
  <si>
    <t>POSO KOTA</t>
  </si>
  <si>
    <t>67872</t>
  </si>
  <si>
    <t>POSO PESISIR</t>
  </si>
  <si>
    <t>67887</t>
  </si>
  <si>
    <t>LAGE</t>
  </si>
  <si>
    <t>67902</t>
  </si>
  <si>
    <t>PAMONA UTARA</t>
  </si>
  <si>
    <t>67923</t>
  </si>
  <si>
    <t>PAMONA TIMUR</t>
  </si>
  <si>
    <t>67936</t>
  </si>
  <si>
    <t>PAMONA SELATAN</t>
  </si>
  <si>
    <t>67949</t>
  </si>
  <si>
    <t>LORE UTARA</t>
  </si>
  <si>
    <t>67957</t>
  </si>
  <si>
    <t>LORE TENGAH</t>
  </si>
  <si>
    <t>67966</t>
  </si>
  <si>
    <t>LORE SELATAN</t>
  </si>
  <si>
    <t>67975</t>
  </si>
  <si>
    <t>POSO PESISIR UTARA</t>
  </si>
  <si>
    <t>67985</t>
  </si>
  <si>
    <t>POSO PESISIR SELATAN</t>
  </si>
  <si>
    <t>67994</t>
  </si>
  <si>
    <t>PAMONA BARAT</t>
  </si>
  <si>
    <t>68000</t>
  </si>
  <si>
    <t>POSO KOTA SELATAN</t>
  </si>
  <si>
    <t>68006</t>
  </si>
  <si>
    <t>POSO KOTA UTARA</t>
  </si>
  <si>
    <t>68013</t>
  </si>
  <si>
    <t>LORE BARAT</t>
  </si>
  <si>
    <t>JUMLAH PINDAHAN</t>
  </si>
  <si>
    <t/>
  </si>
  <si>
    <t>{REKAP_WILNAME}2</t>
  </si>
  <si>
    <t>68020</t>
  </si>
  <si>
    <t>LORE TIMUR</t>
  </si>
  <si>
    <t>68025</t>
  </si>
  <si>
    <t>LORE PIORE</t>
  </si>
  <si>
    <t>68031</t>
  </si>
  <si>
    <t>PAMONA TENGGARA</t>
  </si>
  <si>
    <t>83799</t>
  </si>
  <si>
    <t>PAMONA PUSELEMBA</t>
  </si>
  <si>
    <t>JUMLAH AKHIR</t>
  </si>
  <si>
    <t>Ir. H. JOKO WIDODO - Prof. Dr. (H.C) KH. MA'RUF AMIN</t>
  </si>
  <si>
    <t>H. PRABOWO SUBIANTO - H. SANDIAGA SALAHUDDIN UNO</t>
  </si>
  <si>
    <t>01. Ir. H. JOKO WIDODO - Prof. Dr. (H.C) KH. MA'RUF AMIN</t>
  </si>
  <si>
    <t>02. H. PRABOWO SUBIANTO - H. SANDIAGA SALAHUDDIN UNO</t>
  </si>
  <si>
    <t>: SULAWESI TENGAH</t>
  </si>
  <si>
    <t>: POSO</t>
  </si>
  <si>
    <t>NAMA DAN TANDA TANGAN KOMISI PEMILIHAN UMUM KABUPATEN POSO</t>
  </si>
  <si>
    <t>Lembar 1 Hal 1</t>
  </si>
  <si>
    <t>DB1-PPWP-1A</t>
  </si>
  <si>
    <t>Lembar 2 Hal 1</t>
  </si>
  <si>
    <t>DB1-PPWP-2A</t>
  </si>
  <si>
    <t>Lembar 3 Hal 1</t>
  </si>
  <si>
    <t>DB1-PPWP-3A</t>
  </si>
  <si>
    <t>Lembar 1 Hal 2</t>
  </si>
  <si>
    <t>DB1-PPWP-1B</t>
  </si>
  <si>
    <t>Lembar 2 Hal 2</t>
  </si>
  <si>
    <t>DB1-PPWP-2B</t>
  </si>
  <si>
    <t>Lembar 3 Hal 2</t>
  </si>
  <si>
    <t>DB1-PPWP-3B</t>
  </si>
  <si>
    <t>ppwp,db,67866,0</t>
  </si>
  <si>
    <t>976f46b86240bea9dd357e7ec6833adc43eab9d09059702ed530c5337ea7f396</t>
  </si>
  <si>
    <t>1. Jumlah Pemilih dalam DPT 
    (Model A.3-KPU)</t>
  </si>
  <si>
    <t>2. Jumlah Pemilih dalam DPTb 
    (Model A.4-KPU)</t>
  </si>
  <si>
    <t>3. JumLah Pemilih dalam DPK
    (Model A.DPK-KPU)</t>
  </si>
  <si>
    <t>4. Jumlah Pemilih (A.1+A.2+A.3)</t>
  </si>
  <si>
    <t>1. Jumlah pengguna hak pilih dalam DPT 
    (Model C7.DPT-KPU)</t>
  </si>
  <si>
    <t>2. Jumlah pengguna hak pilih dalam  
    DPTb 
    (Model C7.DPTb-KPU)</t>
  </si>
  <si>
    <t>3. Jumlah pengguna hak pilih dalam DPK
    (Model C7.DPK-KPU)</t>
  </si>
  <si>
    <t>4. Jumlah Pengguna Hak Pilih 
    (B.1+B.2+B.3)</t>
  </si>
  <si>
    <t>Jumlah Seluruh Suara Sah (IV.01 + IV.02)</t>
  </si>
  <si>
    <t>Jumlah Seluruh Suara Sah dan Suara Tidak Sah 
(A + B)</t>
  </si>
  <si>
    <t>&lt;BERIKUTNYA&gt;</t>
  </si>
  <si>
    <t>&lt;SEBELUMNYA&gt;</t>
  </si>
  <si>
    <t>DOK. v97</t>
  </si>
  <si>
    <t>. . . . . . . . . . . .</t>
  </si>
  <si>
    <t>POSO</t>
  </si>
  <si>
    <t>BUDIMAN MALIKI S. Sos</t>
  </si>
  <si>
    <t>TAUFIK HIDAYAT. ST</t>
  </si>
  <si>
    <t>WILIANITA.S.PANGETTY.SE</t>
  </si>
  <si>
    <t>WHISNU PRATALA.SP</t>
  </si>
  <si>
    <t>OLIVIA SALINTOHE,SH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</si>
</sst>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1"/>
    </font>
    <font>
      <sz val="11"/>
      <color rgb="FF000000"/>
      <name val="Bookman Old Style"/>
      <family val="1"/>
      <charset val="1"/>
    </font>
    <font>
      <b/>
      <sz val="12"/>
      <color rgb="FF000000"/>
      <name val="Bookman Old Style"/>
      <family val="1"/>
      <charset val="1"/>
    </font>
    <font>
      <sz val="2"/>
      <color rgb="FFFFFFFF"/>
      <name val="Bookman Old Style"/>
      <family val="1"/>
      <charset val="1"/>
    </font>
    <font>
      <sz val="12"/>
      <color rgb="FF000000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sz val="8"/>
      <color rgb="FF000000"/>
      <name val="Bookman Old Style"/>
      <family val="1"/>
      <charset val="1"/>
    </font>
    <font>
      <b/>
      <sz val="11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i/>
      <sz val="11"/>
      <color rgb="FF000000"/>
      <name val="Bookman Old Style"/>
      <family val="1"/>
      <charset val="1"/>
    </font>
    <font>
      <b/>
      <i/>
      <sz val="11"/>
      <color rgb="FF000000"/>
      <name val="Bookman Old Style"/>
      <family val="1"/>
      <charset val="1"/>
    </font>
    <font>
      <sz val="11"/>
      <color rgb="FF000000"/>
      <name val="Cambria"/>
      <family val="1"/>
      <charset val="1"/>
    </font>
    <font>
      <sz val="8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Calibri Light"/>
      <family val="1"/>
      <scheme val="major"/>
    </font>
    <font>
      <b/>
      <sz val="11"/>
      <color rgb="FF000000"/>
      <name val="Bookman Old Style"/>
      <family val="1"/>
    </font>
    <font>
      <b/>
      <sz val="11"/>
      <color rgb="FF000000"/>
      <name val="Cambria"/>
      <family val="1"/>
    </font>
    <font>
      <sz val="8"/>
      <color rgb="FF000000"/>
      <name val="Bookman Old Style"/>
      <family val="1"/>
    </font>
    <font>
      <sz val="12"/>
      <color rgb="FF000000"/>
      <name val="Bookman Old Style"/>
      <family val="1"/>
    </font>
    <font>
      <sz val="9"/>
      <color rgb="FF000000"/>
      <name val="Bookman Old Style"/>
      <family val="1"/>
    </font>
    <font>
      <sz val="9"/>
      <color theme="1"/>
      <name val="Bookman Old Style"/>
      <family val="1"/>
    </font>
    <font>
      <sz val="11"/>
      <color rgb="FF000000"/>
      <name val="Bookman Old Style"/>
      <family val="1"/>
    </font>
    <font>
      <b/>
      <sz val="9"/>
      <color rgb="FF000000"/>
      <name val="Arial"/>
      <family val="2"/>
    </font>
    <font>
      <b/>
      <u/>
      <sz val="11"/>
      <color indexed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3D2D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 applyProtection="1"/>
    <xf numFmtId="0" fontId="3" fillId="0" borderId="0" xfId="0" applyFont="1" applyProtection="1"/>
    <xf numFmtId="0" fontId="0" fillId="0" borderId="0" xfId="0" applyBorder="1" applyProtection="1"/>
    <xf numFmtId="0" fontId="19" fillId="0" borderId="0" xfId="0" applyFont="1" applyAlignment="1" applyProtection="1"/>
    <xf numFmtId="0" fontId="1" fillId="0" borderId="0" xfId="0" applyFont="1" applyProtection="1"/>
    <xf numFmtId="0" fontId="4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4" fillId="0" borderId="0" xfId="0" applyFont="1" applyBorder="1" applyAlignment="1" applyProtection="1"/>
    <xf numFmtId="0" fontId="2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0" xfId="0" applyProtection="1"/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/>
    <xf numFmtId="0" fontId="7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" fillId="0" borderId="7" xfId="0" applyFont="1" applyBorder="1" applyProtection="1"/>
    <xf numFmtId="0" fontId="2" fillId="0" borderId="0" xfId="0" applyFont="1" applyBorder="1" applyAlignment="1" applyProtection="1">
      <alignment vertical="center" wrapText="1"/>
    </xf>
    <xf numFmtId="0" fontId="13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21" xfId="0" applyFont="1" applyBorder="1" applyProtection="1"/>
    <xf numFmtId="0" fontId="7" fillId="0" borderId="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2" fillId="0" borderId="0" xfId="0" applyFont="1" applyAlignment="1" applyProtection="1"/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 vertical="center"/>
    </xf>
    <xf numFmtId="3" fontId="22" fillId="0" borderId="3" xfId="0" applyNumberFormat="1" applyFont="1" applyBorder="1" applyAlignment="1" applyProtection="1"/>
    <xf numFmtId="3" fontId="13" fillId="0" borderId="3" xfId="0" applyNumberFormat="1" applyFont="1" applyBorder="1" applyAlignment="1" applyProtection="1">
      <alignment wrapText="1"/>
    </xf>
    <xf numFmtId="3" fontId="22" fillId="0" borderId="3" xfId="0" applyNumberFormat="1" applyFont="1" applyBorder="1" applyProtection="1"/>
    <xf numFmtId="3" fontId="13" fillId="0" borderId="3" xfId="0" applyNumberFormat="1" applyFont="1" applyBorder="1" applyAlignment="1" applyProtection="1"/>
    <xf numFmtId="0" fontId="22" fillId="0" borderId="21" xfId="0" applyFont="1" applyFill="1" applyBorder="1" applyAlignment="1" applyProtection="1">
      <alignment wrapText="1"/>
    </xf>
    <xf numFmtId="0" fontId="24" fillId="0" borderId="0" xfId="0" applyFont="1"/>
    <xf numFmtId="0" fontId="0" fillId="4" borderId="28" xfId="0" applyFill="1" applyBorder="1"/>
    <xf numFmtId="3" fontId="22" fillId="0" borderId="3" xfId="0" applyNumberFormat="1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2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</xf>
    <xf numFmtId="0" fontId="23" fillId="0" borderId="7" xfId="0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/>
    </xf>
    <xf numFmtId="0" fontId="21" fillId="0" borderId="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/>
      <protection locked="0"/>
    </xf>
    <xf numFmtId="0" fontId="12" fillId="0" borderId="26" xfId="0" applyFont="1" applyBorder="1" applyAlignment="1">
      <alignment horizontal="center"/>
    </xf>
    <xf numFmtId="0" fontId="16" fillId="0" borderId="17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alignment horizontal="center"/>
    </xf>
    <xf numFmtId="0" fontId="12" fillId="0" borderId="27" xfId="0" applyFont="1" applyBorder="1" applyAlignment="1">
      <alignment horizontal="center"/>
    </xf>
    <xf numFmtId="0" fontId="18" fillId="0" borderId="27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</cellXfs>
  <cellStyles count="1">
    <cellStyle name="Normal" xfId="0" builtinId="0"/>
  </cellStyles>
  <dxfs count="81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</xdr:row>
      <xdr:rowOff>0</xdr:rowOff>
    </xdr:from>
    <xdr:to>
      <xdr:col>26</xdr:col>
      <xdr:colOff>0</xdr:colOff>
      <xdr:row>6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26</xdr:col>
      <xdr:colOff>0</xdr:colOff>
      <xdr:row>54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97</xdr:row>
      <xdr:rowOff>0</xdr:rowOff>
    </xdr:from>
    <xdr:to>
      <xdr:col>26</xdr:col>
      <xdr:colOff>0</xdr:colOff>
      <xdr:row>99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126</xdr:row>
      <xdr:rowOff>0</xdr:rowOff>
    </xdr:from>
    <xdr:to>
      <xdr:col>26</xdr:col>
      <xdr:colOff>0</xdr:colOff>
      <xdr:row>128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155</xdr:row>
      <xdr:rowOff>0</xdr:rowOff>
    </xdr:from>
    <xdr:to>
      <xdr:col>26</xdr:col>
      <xdr:colOff>0</xdr:colOff>
      <xdr:row>157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184</xdr:row>
      <xdr:rowOff>0</xdr:rowOff>
    </xdr:from>
    <xdr:to>
      <xdr:col>26</xdr:col>
      <xdr:colOff>0</xdr:colOff>
      <xdr:row>186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341220</xdr:colOff>
      <xdr:row>4</xdr:row>
      <xdr:rowOff>57149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341220</xdr:colOff>
      <xdr:row>51</xdr:row>
      <xdr:rowOff>228599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341220</xdr:colOff>
      <xdr:row>96</xdr:row>
      <xdr:rowOff>228599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341220</xdr:colOff>
      <xdr:row>125</xdr:row>
      <xdr:rowOff>228599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341220</xdr:colOff>
      <xdr:row>154</xdr:row>
      <xdr:rowOff>228599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341220</xdr:colOff>
      <xdr:row>183</xdr:row>
      <xdr:rowOff>228599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AH209"/>
  <sheetViews>
    <sheetView showGridLines="0" tabSelected="1" topLeftCell="A28" zoomScale="60" zoomScaleNormal="60" zoomScaleSheetLayoutView="90" zoomScalePageLayoutView="45" workbookViewId="0">
      <selection activeCell="C45" sqref="C45:Y45"/>
    </sheetView>
  </sheetViews>
  <sheetFormatPr defaultColWidth="9.140625" defaultRowHeight="15" x14ac:dyDescent="0.25"/>
  <cols>
    <col min="1" max="9" width="5.7109375" style="5" customWidth="1"/>
    <col min="10" max="10" width="8.42578125" style="5" customWidth="1"/>
    <col min="11" max="11" width="13.5703125" style="5" customWidth="1"/>
    <col min="12" max="25" width="13.140625" style="5" customWidth="1"/>
    <col min="26" max="26" width="17.140625" style="5" customWidth="1"/>
    <col min="27" max="27" width="12.28515625" style="5" hidden="1" bestFit="1" customWidth="1"/>
    <col min="28" max="28" width="46" style="3" hidden="1" bestFit="1" customWidth="1"/>
    <col min="29" max="29" width="32.28515625" style="3" hidden="1" bestFit="1" customWidth="1"/>
    <col min="30" max="30" width="9.140625" style="3" hidden="1" customWidth="1"/>
    <col min="31" max="31" width="9.140625" style="3" hidden="1"/>
    <col min="32" max="33" width="9.140625" style="3" hidden="1" collapsed="1"/>
    <col min="34" max="16384" width="9.140625" style="3" collapsed="1"/>
  </cols>
  <sheetData>
    <row r="1" spans="1:34" ht="21" customHeight="1" thickBot="1" x14ac:dyDescent="0.3">
      <c r="A1" s="1"/>
      <c r="B1" s="1"/>
      <c r="C1" s="1"/>
      <c r="D1" s="77" t="s">
        <v>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1" t="s">
        <v>216</v>
      </c>
      <c r="Z1" s="1"/>
      <c r="AA1" s="2" t="s">
        <v>202</v>
      </c>
      <c r="AB1" t="s">
        <v>203</v>
      </c>
      <c r="AD1" t="s">
        <v>190</v>
      </c>
      <c r="AH1" s="65" t="s">
        <v>215</v>
      </c>
    </row>
    <row r="2" spans="1:34" ht="21" customHeight="1" x14ac:dyDescent="0.25">
      <c r="A2" s="1"/>
      <c r="B2" s="4"/>
      <c r="C2" s="1"/>
      <c r="D2" s="77" t="s">
        <v>78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80" t="s">
        <v>68</v>
      </c>
      <c r="Z2" s="81"/>
      <c r="AC2"/>
      <c r="AH2" s="65" t="s">
        <v>214</v>
      </c>
    </row>
    <row r="3" spans="1:34" ht="21" customHeight="1" thickBot="1" x14ac:dyDescent="0.3">
      <c r="A3" s="1"/>
      <c r="B3" s="1"/>
      <c r="C3" s="1"/>
      <c r="D3" s="77" t="s">
        <v>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82"/>
      <c r="Z3" s="83"/>
      <c r="AC3"/>
    </row>
    <row r="4" spans="1:34" ht="16.5" customHeight="1" x14ac:dyDescent="0.25">
      <c r="B4" s="6"/>
      <c r="C4" s="6"/>
      <c r="D4" s="84" t="s">
        <v>79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5" t="s">
        <v>190</v>
      </c>
      <c r="Z4" s="85"/>
      <c r="AC4"/>
    </row>
    <row r="5" spans="1:34" ht="22.5" customHeight="1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6"/>
      <c r="X5" s="86"/>
      <c r="Y5" s="86"/>
      <c r="Z5" s="86"/>
      <c r="AC5"/>
    </row>
    <row r="6" spans="1:34" ht="22.5" customHeight="1" x14ac:dyDescent="0.25">
      <c r="A6" s="7"/>
      <c r="B6" s="7"/>
      <c r="C6" s="7"/>
      <c r="D6" s="7"/>
      <c r="E6" s="7"/>
      <c r="F6" s="7"/>
      <c r="G6" s="7"/>
      <c r="H6" s="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86"/>
      <c r="X6" s="86"/>
      <c r="Y6" s="86"/>
      <c r="Z6" s="86"/>
      <c r="AC6"/>
    </row>
    <row r="7" spans="1:34" ht="22.5" customHeight="1" x14ac:dyDescent="0.25">
      <c r="A7" s="7"/>
      <c r="B7" s="7"/>
      <c r="C7" s="7"/>
      <c r="D7" s="7"/>
      <c r="E7" s="7"/>
      <c r="F7" s="7"/>
      <c r="G7" s="7"/>
      <c r="H7" s="7"/>
      <c r="I7" s="78" t="s">
        <v>2</v>
      </c>
      <c r="J7" s="78"/>
      <c r="K7" s="78"/>
      <c r="L7" s="78"/>
      <c r="M7" s="78" t="s">
        <v>188</v>
      </c>
      <c r="N7" s="78"/>
      <c r="O7" s="78"/>
      <c r="P7" s="78"/>
      <c r="Q7" s="78"/>
      <c r="R7" s="78"/>
      <c r="S7" s="78"/>
      <c r="T7" s="78"/>
      <c r="U7" s="78"/>
      <c r="V7" s="78"/>
      <c r="W7" s="79" t="s">
        <v>191</v>
      </c>
      <c r="X7" s="79"/>
      <c r="Y7" s="79"/>
      <c r="Z7" s="79"/>
      <c r="AC7"/>
    </row>
    <row r="8" spans="1:34" ht="22.5" customHeight="1" x14ac:dyDescent="0.25">
      <c r="A8" s="7"/>
      <c r="B8" s="7"/>
      <c r="C8" s="7"/>
      <c r="D8" s="7"/>
      <c r="E8" s="7"/>
      <c r="F8" s="7"/>
      <c r="G8" s="7"/>
      <c r="H8" s="7"/>
      <c r="I8" s="78" t="s">
        <v>3</v>
      </c>
      <c r="J8" s="78"/>
      <c r="K8" s="78"/>
      <c r="L8" s="78"/>
      <c r="M8" s="78" t="s">
        <v>187</v>
      </c>
      <c r="N8" s="78"/>
      <c r="O8" s="78"/>
      <c r="P8" s="78"/>
      <c r="Q8" s="78"/>
      <c r="R8" s="78"/>
      <c r="S8" s="78"/>
      <c r="T8" s="78"/>
      <c r="U8" s="78"/>
      <c r="V8" s="78"/>
      <c r="W8" s="7"/>
      <c r="X8" s="7"/>
      <c r="Y8" s="7"/>
      <c r="Z8" s="7"/>
      <c r="AC8"/>
    </row>
    <row r="9" spans="1:34" ht="22.5" customHeight="1" x14ac:dyDescent="0.25">
      <c r="A9" s="7"/>
      <c r="B9" s="7"/>
      <c r="C9" s="7"/>
      <c r="D9" s="7"/>
      <c r="E9" s="7"/>
      <c r="F9" s="7"/>
      <c r="G9" s="7"/>
      <c r="H9" s="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"/>
      <c r="X9" s="7"/>
      <c r="Y9" s="9"/>
      <c r="Z9" s="9"/>
      <c r="AC9"/>
    </row>
    <row r="10" spans="1:34" ht="15.75" x14ac:dyDescent="0.25">
      <c r="A10" s="7"/>
      <c r="B10" s="7"/>
      <c r="C10" s="7"/>
      <c r="D10" s="7"/>
      <c r="E10" s="7"/>
      <c r="F10" s="7"/>
      <c r="G10" s="7"/>
      <c r="H10" s="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/>
      <c r="X10" s="7"/>
      <c r="Y10" s="7"/>
      <c r="Z10" s="7"/>
      <c r="AC10"/>
    </row>
    <row r="11" spans="1:34" ht="24" customHeight="1" x14ac:dyDescent="0.25">
      <c r="A11" s="11" t="s">
        <v>4</v>
      </c>
      <c r="B11" s="123" t="s">
        <v>5</v>
      </c>
      <c r="C11" s="124"/>
      <c r="D11" s="124"/>
      <c r="E11" s="124"/>
      <c r="F11" s="124"/>
      <c r="G11" s="124"/>
      <c r="H11" s="124"/>
      <c r="I11" s="124"/>
      <c r="J11" s="125"/>
      <c r="K11" s="123" t="s">
        <v>6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5"/>
      <c r="AC11"/>
    </row>
    <row r="12" spans="1:34" ht="24" hidden="1" customHeigh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9" t="s">
        <v>141</v>
      </c>
      <c r="L12" s="39" t="s">
        <v>143</v>
      </c>
      <c r="M12" s="39" t="s">
        <v>145</v>
      </c>
      <c r="N12" s="39" t="s">
        <v>147</v>
      </c>
      <c r="O12" s="39" t="s">
        <v>149</v>
      </c>
      <c r="P12" s="39" t="s">
        <v>151</v>
      </c>
      <c r="Q12" s="39" t="s">
        <v>153</v>
      </c>
      <c r="R12" s="39" t="s">
        <v>155</v>
      </c>
      <c r="S12" s="39" t="s">
        <v>157</v>
      </c>
      <c r="T12" s="39" t="s">
        <v>159</v>
      </c>
      <c r="U12" s="39" t="s">
        <v>161</v>
      </c>
      <c r="V12" s="39" t="s">
        <v>163</v>
      </c>
      <c r="W12" s="39" t="s">
        <v>165</v>
      </c>
      <c r="X12" s="39" t="s">
        <v>167</v>
      </c>
      <c r="Y12" s="39" t="s">
        <v>169</v>
      </c>
      <c r="Z12" s="13"/>
      <c r="AC12"/>
    </row>
    <row r="13" spans="1:34" ht="47.25" customHeight="1" x14ac:dyDescent="0.25">
      <c r="A13" s="39" t="s">
        <v>7</v>
      </c>
      <c r="B13" s="103" t="s">
        <v>127</v>
      </c>
      <c r="C13" s="103"/>
      <c r="D13" s="103"/>
      <c r="E13" s="103"/>
      <c r="F13" s="103"/>
      <c r="G13" s="103"/>
      <c r="H13" s="103"/>
      <c r="I13" s="103"/>
      <c r="J13" s="103"/>
      <c r="K13" s="11" t="s">
        <v>142</v>
      </c>
      <c r="L13" s="11" t="s">
        <v>144</v>
      </c>
      <c r="M13" s="11" t="s">
        <v>146</v>
      </c>
      <c r="N13" s="11" t="s">
        <v>148</v>
      </c>
      <c r="O13" s="11" t="s">
        <v>150</v>
      </c>
      <c r="P13" s="11" t="s">
        <v>152</v>
      </c>
      <c r="Q13" s="11" t="s">
        <v>154</v>
      </c>
      <c r="R13" s="11" t="s">
        <v>156</v>
      </c>
      <c r="S13" s="11" t="s">
        <v>158</v>
      </c>
      <c r="T13" s="11" t="s">
        <v>160</v>
      </c>
      <c r="U13" s="11" t="s">
        <v>162</v>
      </c>
      <c r="V13" s="11" t="s">
        <v>164</v>
      </c>
      <c r="W13" s="11" t="s">
        <v>166</v>
      </c>
      <c r="X13" s="11" t="s">
        <v>168</v>
      </c>
      <c r="Y13" s="11" t="s">
        <v>170</v>
      </c>
      <c r="Z13" s="11" t="s">
        <v>171</v>
      </c>
      <c r="AC13"/>
      <c r="AD13" s="14" t="s">
        <v>140</v>
      </c>
    </row>
    <row r="14" spans="1:34" s="18" customFormat="1" x14ac:dyDescent="0.25">
      <c r="A14" s="15" t="s">
        <v>8</v>
      </c>
      <c r="B14" s="112" t="s">
        <v>9</v>
      </c>
      <c r="C14" s="113"/>
      <c r="D14" s="113"/>
      <c r="E14" s="113"/>
      <c r="F14" s="113"/>
      <c r="G14" s="113"/>
      <c r="H14" s="113"/>
      <c r="I14" s="113"/>
      <c r="J14" s="114"/>
      <c r="K14" s="16" t="s">
        <v>10</v>
      </c>
      <c r="L14" s="16" t="s">
        <v>11</v>
      </c>
      <c r="M14" s="16" t="s">
        <v>12</v>
      </c>
      <c r="N14" s="16" t="s">
        <v>13</v>
      </c>
      <c r="O14" s="16" t="s">
        <v>14</v>
      </c>
      <c r="P14" s="16" t="s">
        <v>15</v>
      </c>
      <c r="Q14" s="16" t="s">
        <v>16</v>
      </c>
      <c r="R14" s="16" t="s">
        <v>17</v>
      </c>
      <c r="S14" s="16" t="s">
        <v>18</v>
      </c>
      <c r="T14" s="16" t="s">
        <v>19</v>
      </c>
      <c r="U14" s="16" t="s">
        <v>20</v>
      </c>
      <c r="V14" s="16" t="s">
        <v>21</v>
      </c>
      <c r="W14" s="16" t="s">
        <v>22</v>
      </c>
      <c r="X14" s="16" t="s">
        <v>23</v>
      </c>
      <c r="Y14" s="16" t="s">
        <v>24</v>
      </c>
      <c r="Z14" s="16" t="s">
        <v>25</v>
      </c>
      <c r="AA14" s="17"/>
      <c r="AC14"/>
      <c r="AD14" s="17"/>
    </row>
    <row r="15" spans="1:34" s="21" customFormat="1" ht="22.5" customHeight="1" x14ac:dyDescent="0.25">
      <c r="A15" s="19" t="s">
        <v>26</v>
      </c>
      <c r="B15" s="115" t="s">
        <v>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7"/>
      <c r="AA15" s="20"/>
      <c r="AC15"/>
      <c r="AD15" s="20"/>
    </row>
    <row r="16" spans="1:34" ht="22.5" customHeight="1" x14ac:dyDescent="0.25">
      <c r="A16" s="102"/>
      <c r="B16" s="88" t="s">
        <v>28</v>
      </c>
      <c r="C16" s="88"/>
      <c r="D16" s="88"/>
      <c r="E16" s="88"/>
      <c r="F16" s="88"/>
      <c r="G16" s="88"/>
      <c r="H16" s="88"/>
      <c r="I16" s="88"/>
      <c r="J16" s="41" t="s">
        <v>29</v>
      </c>
      <c r="K16" s="67">
        <v>5638</v>
      </c>
      <c r="L16" s="67">
        <v>6684</v>
      </c>
      <c r="M16" s="67">
        <v>6614</v>
      </c>
      <c r="N16" s="67">
        <v>4890</v>
      </c>
      <c r="O16" s="67">
        <v>4136</v>
      </c>
      <c r="P16" s="67">
        <v>6746</v>
      </c>
      <c r="Q16" s="67">
        <v>4813</v>
      </c>
      <c r="R16" s="67">
        <v>1607</v>
      </c>
      <c r="S16" s="67">
        <v>2300</v>
      </c>
      <c r="T16" s="67">
        <v>5119</v>
      </c>
      <c r="U16" s="67">
        <v>3343</v>
      </c>
      <c r="V16" s="67">
        <v>3419</v>
      </c>
      <c r="W16" s="67">
        <v>2644</v>
      </c>
      <c r="X16" s="67">
        <v>3482</v>
      </c>
      <c r="Y16" s="67">
        <v>1116</v>
      </c>
      <c r="Z16" s="60">
        <f t="shared" ref="Z16:Z24" si="0">SUM(K16:Y16)</f>
        <v>62551</v>
      </c>
      <c r="AC16" s="23" t="s">
        <v>69</v>
      </c>
      <c r="AD16" s="14" t="s">
        <v>84</v>
      </c>
    </row>
    <row r="17" spans="1:30" ht="22.5" customHeight="1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41" t="s">
        <v>30</v>
      </c>
      <c r="K17" s="67">
        <v>5787</v>
      </c>
      <c r="L17" s="67">
        <v>6780</v>
      </c>
      <c r="M17" s="67">
        <v>6346</v>
      </c>
      <c r="N17" s="67">
        <v>4634</v>
      </c>
      <c r="O17" s="67">
        <v>3858</v>
      </c>
      <c r="P17" s="67">
        <v>6476</v>
      </c>
      <c r="Q17" s="67">
        <v>4316</v>
      </c>
      <c r="R17" s="67">
        <v>1406</v>
      </c>
      <c r="S17" s="67">
        <v>2094</v>
      </c>
      <c r="T17" s="67">
        <v>4968</v>
      </c>
      <c r="U17" s="67">
        <v>3186</v>
      </c>
      <c r="V17" s="67">
        <v>3325</v>
      </c>
      <c r="W17" s="67">
        <v>2812</v>
      </c>
      <c r="X17" s="67">
        <v>3599</v>
      </c>
      <c r="Y17" s="67">
        <v>939</v>
      </c>
      <c r="Z17" s="60">
        <f t="shared" si="0"/>
        <v>60526</v>
      </c>
      <c r="AC17" s="23" t="s">
        <v>69</v>
      </c>
      <c r="AD17" s="14" t="s">
        <v>85</v>
      </c>
    </row>
    <row r="18" spans="1:30" ht="22.5" customHeight="1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41" t="s">
        <v>31</v>
      </c>
      <c r="K18" s="61">
        <f>SUM(K16:K17)</f>
        <v>11425</v>
      </c>
      <c r="L18" s="61">
        <f t="shared" ref="L18:Y18" si="1">SUM(L16:L17)</f>
        <v>13464</v>
      </c>
      <c r="M18" s="61">
        <f t="shared" si="1"/>
        <v>12960</v>
      </c>
      <c r="N18" s="61">
        <f t="shared" si="1"/>
        <v>9524</v>
      </c>
      <c r="O18" s="61">
        <f t="shared" si="1"/>
        <v>7994</v>
      </c>
      <c r="P18" s="61">
        <f t="shared" si="1"/>
        <v>13222</v>
      </c>
      <c r="Q18" s="61">
        <f t="shared" si="1"/>
        <v>9129</v>
      </c>
      <c r="R18" s="61">
        <f t="shared" si="1"/>
        <v>3013</v>
      </c>
      <c r="S18" s="61">
        <f t="shared" si="1"/>
        <v>4394</v>
      </c>
      <c r="T18" s="61">
        <f t="shared" si="1"/>
        <v>10087</v>
      </c>
      <c r="U18" s="61">
        <f t="shared" si="1"/>
        <v>6529</v>
      </c>
      <c r="V18" s="61">
        <f t="shared" si="1"/>
        <v>6744</v>
      </c>
      <c r="W18" s="61">
        <f t="shared" si="1"/>
        <v>5456</v>
      </c>
      <c r="X18" s="61">
        <f t="shared" si="1"/>
        <v>7081</v>
      </c>
      <c r="Y18" s="61">
        <f t="shared" si="1"/>
        <v>2055</v>
      </c>
      <c r="Z18" s="61">
        <f t="shared" si="0"/>
        <v>123077</v>
      </c>
      <c r="AC18" s="23"/>
      <c r="AD18" s="14" t="s">
        <v>86</v>
      </c>
    </row>
    <row r="19" spans="1:30" ht="22.5" customHeight="1" x14ac:dyDescent="0.25">
      <c r="A19" s="87"/>
      <c r="B19" s="88" t="s">
        <v>32</v>
      </c>
      <c r="C19" s="88"/>
      <c r="D19" s="88"/>
      <c r="E19" s="88"/>
      <c r="F19" s="88"/>
      <c r="G19" s="88"/>
      <c r="H19" s="88"/>
      <c r="I19" s="88"/>
      <c r="J19" s="41" t="s">
        <v>29</v>
      </c>
      <c r="K19" s="67">
        <v>195</v>
      </c>
      <c r="L19" s="67">
        <v>46</v>
      </c>
      <c r="M19" s="67">
        <v>29</v>
      </c>
      <c r="N19" s="67">
        <v>331</v>
      </c>
      <c r="O19" s="67">
        <v>23</v>
      </c>
      <c r="P19" s="67">
        <v>8</v>
      </c>
      <c r="Q19" s="67">
        <v>13</v>
      </c>
      <c r="R19" s="67">
        <v>11</v>
      </c>
      <c r="S19" s="67">
        <v>13</v>
      </c>
      <c r="T19" s="67">
        <v>22</v>
      </c>
      <c r="U19" s="67">
        <v>3</v>
      </c>
      <c r="V19" s="67">
        <v>2</v>
      </c>
      <c r="W19" s="67">
        <v>6</v>
      </c>
      <c r="X19" s="67">
        <v>51</v>
      </c>
      <c r="Y19" s="67">
        <v>6</v>
      </c>
      <c r="Z19" s="60">
        <f t="shared" si="0"/>
        <v>759</v>
      </c>
      <c r="AC19" s="23" t="s">
        <v>69</v>
      </c>
      <c r="AD19" s="14" t="s">
        <v>87</v>
      </c>
    </row>
    <row r="20" spans="1:30" ht="22.5" customHeight="1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41" t="s">
        <v>30</v>
      </c>
      <c r="K20" s="67">
        <v>117</v>
      </c>
      <c r="L20" s="67">
        <v>46</v>
      </c>
      <c r="M20" s="67">
        <v>29</v>
      </c>
      <c r="N20" s="67">
        <v>26</v>
      </c>
      <c r="O20" s="67">
        <v>20</v>
      </c>
      <c r="P20" s="67">
        <v>7</v>
      </c>
      <c r="Q20" s="67">
        <v>10</v>
      </c>
      <c r="R20" s="67">
        <v>12</v>
      </c>
      <c r="S20" s="67">
        <v>12</v>
      </c>
      <c r="T20" s="67">
        <v>26</v>
      </c>
      <c r="U20" s="67">
        <v>4</v>
      </c>
      <c r="V20" s="67">
        <v>1</v>
      </c>
      <c r="W20" s="67">
        <v>10</v>
      </c>
      <c r="X20" s="67">
        <v>28</v>
      </c>
      <c r="Y20" s="67">
        <v>2</v>
      </c>
      <c r="Z20" s="60">
        <f t="shared" si="0"/>
        <v>350</v>
      </c>
      <c r="AC20" s="23" t="s">
        <v>69</v>
      </c>
      <c r="AD20" s="14" t="s">
        <v>88</v>
      </c>
    </row>
    <row r="21" spans="1:30" ht="22.5" customHeigh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41" t="s">
        <v>31</v>
      </c>
      <c r="K21" s="61">
        <f>SUM(K19:K20)</f>
        <v>312</v>
      </c>
      <c r="L21" s="61">
        <f t="shared" ref="L21:Y21" si="2">SUM(L19:L20)</f>
        <v>92</v>
      </c>
      <c r="M21" s="61">
        <f t="shared" si="2"/>
        <v>58</v>
      </c>
      <c r="N21" s="61">
        <f t="shared" si="2"/>
        <v>357</v>
      </c>
      <c r="O21" s="61">
        <f t="shared" si="2"/>
        <v>43</v>
      </c>
      <c r="P21" s="61">
        <f t="shared" si="2"/>
        <v>15</v>
      </c>
      <c r="Q21" s="61">
        <f t="shared" si="2"/>
        <v>23</v>
      </c>
      <c r="R21" s="61">
        <f t="shared" si="2"/>
        <v>23</v>
      </c>
      <c r="S21" s="61">
        <f t="shared" si="2"/>
        <v>25</v>
      </c>
      <c r="T21" s="61">
        <f t="shared" si="2"/>
        <v>48</v>
      </c>
      <c r="U21" s="61">
        <f t="shared" si="2"/>
        <v>7</v>
      </c>
      <c r="V21" s="61">
        <f t="shared" si="2"/>
        <v>3</v>
      </c>
      <c r="W21" s="61">
        <f t="shared" si="2"/>
        <v>16</v>
      </c>
      <c r="X21" s="61">
        <f t="shared" si="2"/>
        <v>79</v>
      </c>
      <c r="Y21" s="61">
        <f t="shared" si="2"/>
        <v>8</v>
      </c>
      <c r="Z21" s="61">
        <f t="shared" si="0"/>
        <v>1109</v>
      </c>
      <c r="AC21" s="23"/>
      <c r="AD21" s="14" t="s">
        <v>89</v>
      </c>
    </row>
    <row r="22" spans="1:30" ht="22.5" customHeight="1" x14ac:dyDescent="0.25">
      <c r="A22" s="87"/>
      <c r="B22" s="88" t="s">
        <v>80</v>
      </c>
      <c r="C22" s="88"/>
      <c r="D22" s="88"/>
      <c r="E22" s="88"/>
      <c r="F22" s="88"/>
      <c r="G22" s="88"/>
      <c r="H22" s="88"/>
      <c r="I22" s="88"/>
      <c r="J22" s="41" t="s">
        <v>29</v>
      </c>
      <c r="K22" s="76">
        <v>691</v>
      </c>
      <c r="L22" s="76">
        <v>317</v>
      </c>
      <c r="M22" s="76">
        <v>285</v>
      </c>
      <c r="N22" s="76">
        <v>146</v>
      </c>
      <c r="O22" s="76">
        <v>82</v>
      </c>
      <c r="P22" s="76">
        <v>182</v>
      </c>
      <c r="Q22" s="76">
        <v>248</v>
      </c>
      <c r="R22" s="76">
        <v>47</v>
      </c>
      <c r="S22" s="76">
        <v>49</v>
      </c>
      <c r="T22" s="76">
        <v>291</v>
      </c>
      <c r="U22" s="76">
        <v>68</v>
      </c>
      <c r="V22" s="76">
        <v>175</v>
      </c>
      <c r="W22" s="76">
        <v>278</v>
      </c>
      <c r="X22" s="76">
        <v>277</v>
      </c>
      <c r="Y22" s="76">
        <v>22</v>
      </c>
      <c r="Z22" s="60">
        <f t="shared" si="0"/>
        <v>3158</v>
      </c>
      <c r="AC22" s="23" t="s">
        <v>69</v>
      </c>
      <c r="AD22" s="14" t="s">
        <v>90</v>
      </c>
    </row>
    <row r="23" spans="1:30" ht="22.5" customHeigh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41" t="s">
        <v>30</v>
      </c>
      <c r="K23" s="76">
        <v>808</v>
      </c>
      <c r="L23" s="76">
        <v>324</v>
      </c>
      <c r="M23" s="76">
        <v>363</v>
      </c>
      <c r="N23" s="76">
        <v>127</v>
      </c>
      <c r="O23" s="76">
        <v>76</v>
      </c>
      <c r="P23" s="76">
        <v>215</v>
      </c>
      <c r="Q23" s="76">
        <v>213</v>
      </c>
      <c r="R23" s="76">
        <v>40</v>
      </c>
      <c r="S23" s="76">
        <v>45</v>
      </c>
      <c r="T23" s="76">
        <v>316</v>
      </c>
      <c r="U23" s="76">
        <v>66</v>
      </c>
      <c r="V23" s="76">
        <v>184</v>
      </c>
      <c r="W23" s="76">
        <v>312</v>
      </c>
      <c r="X23" s="76">
        <v>341</v>
      </c>
      <c r="Y23" s="76">
        <v>32</v>
      </c>
      <c r="Z23" s="60">
        <f t="shared" si="0"/>
        <v>3462</v>
      </c>
      <c r="AC23" s="23" t="s">
        <v>69</v>
      </c>
      <c r="AD23" s="14" t="s">
        <v>91</v>
      </c>
    </row>
    <row r="24" spans="1:30" ht="22.5" customHeight="1" x14ac:dyDescent="0.25">
      <c r="A24" s="87"/>
      <c r="B24" s="88"/>
      <c r="C24" s="88"/>
      <c r="D24" s="88"/>
      <c r="E24" s="88"/>
      <c r="F24" s="88"/>
      <c r="G24" s="88"/>
      <c r="H24" s="88"/>
      <c r="I24" s="88"/>
      <c r="J24" s="41" t="s">
        <v>31</v>
      </c>
      <c r="K24" s="61">
        <f>SUM(K22:K23)</f>
        <v>1499</v>
      </c>
      <c r="L24" s="61">
        <f t="shared" ref="L24:Y24" si="3">SUM(L22:L23)</f>
        <v>641</v>
      </c>
      <c r="M24" s="61">
        <f t="shared" si="3"/>
        <v>648</v>
      </c>
      <c r="N24" s="61">
        <f t="shared" si="3"/>
        <v>273</v>
      </c>
      <c r="O24" s="61">
        <f t="shared" si="3"/>
        <v>158</v>
      </c>
      <c r="P24" s="61">
        <f t="shared" si="3"/>
        <v>397</v>
      </c>
      <c r="Q24" s="61">
        <f t="shared" si="3"/>
        <v>461</v>
      </c>
      <c r="R24" s="61">
        <f t="shared" si="3"/>
        <v>87</v>
      </c>
      <c r="S24" s="61">
        <f t="shared" si="3"/>
        <v>94</v>
      </c>
      <c r="T24" s="61">
        <f t="shared" si="3"/>
        <v>607</v>
      </c>
      <c r="U24" s="61">
        <f t="shared" si="3"/>
        <v>134</v>
      </c>
      <c r="V24" s="61">
        <f t="shared" si="3"/>
        <v>359</v>
      </c>
      <c r="W24" s="61">
        <f t="shared" si="3"/>
        <v>590</v>
      </c>
      <c r="X24" s="61">
        <f t="shared" si="3"/>
        <v>618</v>
      </c>
      <c r="Y24" s="61">
        <f t="shared" si="3"/>
        <v>54</v>
      </c>
      <c r="Z24" s="61">
        <f t="shared" si="0"/>
        <v>6620</v>
      </c>
      <c r="AC24" s="23"/>
      <c r="AD24" s="14" t="s">
        <v>92</v>
      </c>
    </row>
    <row r="25" spans="1:30" ht="22.5" customHeight="1" x14ac:dyDescent="0.25">
      <c r="A25" s="87"/>
      <c r="B25" s="90" t="s">
        <v>33</v>
      </c>
      <c r="C25" s="91"/>
      <c r="D25" s="91"/>
      <c r="E25" s="91"/>
      <c r="F25" s="91"/>
      <c r="G25" s="91"/>
      <c r="H25" s="91"/>
      <c r="I25" s="92"/>
      <c r="J25" s="41" t="s">
        <v>29</v>
      </c>
      <c r="K25" s="61">
        <f>K16+K19+K22</f>
        <v>6524</v>
      </c>
      <c r="L25" s="61">
        <f t="shared" ref="L25:Y27" si="4">L16+L19+L22</f>
        <v>7047</v>
      </c>
      <c r="M25" s="61">
        <f t="shared" si="4"/>
        <v>6928</v>
      </c>
      <c r="N25" s="61">
        <f t="shared" si="4"/>
        <v>5367</v>
      </c>
      <c r="O25" s="61">
        <f t="shared" si="4"/>
        <v>4241</v>
      </c>
      <c r="P25" s="61">
        <f t="shared" si="4"/>
        <v>6936</v>
      </c>
      <c r="Q25" s="61">
        <f t="shared" si="4"/>
        <v>5074</v>
      </c>
      <c r="R25" s="61">
        <f t="shared" si="4"/>
        <v>1665</v>
      </c>
      <c r="S25" s="61">
        <f t="shared" si="4"/>
        <v>2362</v>
      </c>
      <c r="T25" s="61">
        <f t="shared" si="4"/>
        <v>5432</v>
      </c>
      <c r="U25" s="61">
        <f t="shared" si="4"/>
        <v>3414</v>
      </c>
      <c r="V25" s="61">
        <f t="shared" si="4"/>
        <v>3596</v>
      </c>
      <c r="W25" s="61">
        <f t="shared" si="4"/>
        <v>2928</v>
      </c>
      <c r="X25" s="61">
        <f t="shared" si="4"/>
        <v>3810</v>
      </c>
      <c r="Y25" s="61">
        <f t="shared" si="4"/>
        <v>1144</v>
      </c>
      <c r="Z25" s="61">
        <f>Z16+Z19+Z22</f>
        <v>66468</v>
      </c>
      <c r="AC25" s="23"/>
      <c r="AD25" s="14" t="s">
        <v>93</v>
      </c>
    </row>
    <row r="26" spans="1:30" ht="22.5" customHeight="1" x14ac:dyDescent="0.25">
      <c r="A26" s="87"/>
      <c r="B26" s="93"/>
      <c r="C26" s="94"/>
      <c r="D26" s="94"/>
      <c r="E26" s="94"/>
      <c r="F26" s="94"/>
      <c r="G26" s="94"/>
      <c r="H26" s="94"/>
      <c r="I26" s="95"/>
      <c r="J26" s="41" t="s">
        <v>30</v>
      </c>
      <c r="K26" s="61">
        <f>K17+K20+K23</f>
        <v>6712</v>
      </c>
      <c r="L26" s="61">
        <f t="shared" si="4"/>
        <v>7150</v>
      </c>
      <c r="M26" s="61">
        <f t="shared" si="4"/>
        <v>6738</v>
      </c>
      <c r="N26" s="61">
        <f t="shared" si="4"/>
        <v>4787</v>
      </c>
      <c r="O26" s="61">
        <f t="shared" si="4"/>
        <v>3954</v>
      </c>
      <c r="P26" s="61">
        <f t="shared" si="4"/>
        <v>6698</v>
      </c>
      <c r="Q26" s="61">
        <f t="shared" si="4"/>
        <v>4539</v>
      </c>
      <c r="R26" s="61">
        <f t="shared" si="4"/>
        <v>1458</v>
      </c>
      <c r="S26" s="61">
        <f t="shared" si="4"/>
        <v>2151</v>
      </c>
      <c r="T26" s="61">
        <f t="shared" si="4"/>
        <v>5310</v>
      </c>
      <c r="U26" s="61">
        <f t="shared" si="4"/>
        <v>3256</v>
      </c>
      <c r="V26" s="61">
        <f t="shared" si="4"/>
        <v>3510</v>
      </c>
      <c r="W26" s="61">
        <f t="shared" si="4"/>
        <v>3134</v>
      </c>
      <c r="X26" s="61">
        <f t="shared" si="4"/>
        <v>3968</v>
      </c>
      <c r="Y26" s="61">
        <f t="shared" si="4"/>
        <v>973</v>
      </c>
      <c r="Z26" s="61">
        <f>Z17+Z20+Z23</f>
        <v>64338</v>
      </c>
      <c r="AC26" s="23"/>
      <c r="AD26" s="14" t="s">
        <v>94</v>
      </c>
    </row>
    <row r="27" spans="1:30" ht="22.5" customHeight="1" x14ac:dyDescent="0.25">
      <c r="A27" s="89"/>
      <c r="B27" s="96"/>
      <c r="C27" s="97"/>
      <c r="D27" s="97"/>
      <c r="E27" s="97"/>
      <c r="F27" s="97"/>
      <c r="G27" s="97"/>
      <c r="H27" s="97"/>
      <c r="I27" s="98"/>
      <c r="J27" s="41" t="s">
        <v>31</v>
      </c>
      <c r="K27" s="61">
        <f>K18+K21+K24</f>
        <v>13236</v>
      </c>
      <c r="L27" s="61">
        <f t="shared" si="4"/>
        <v>14197</v>
      </c>
      <c r="M27" s="61">
        <f t="shared" si="4"/>
        <v>13666</v>
      </c>
      <c r="N27" s="61">
        <f t="shared" si="4"/>
        <v>10154</v>
      </c>
      <c r="O27" s="61">
        <f t="shared" si="4"/>
        <v>8195</v>
      </c>
      <c r="P27" s="61">
        <f t="shared" si="4"/>
        <v>13634</v>
      </c>
      <c r="Q27" s="61">
        <f t="shared" si="4"/>
        <v>9613</v>
      </c>
      <c r="R27" s="61">
        <f t="shared" si="4"/>
        <v>3123</v>
      </c>
      <c r="S27" s="61">
        <f t="shared" si="4"/>
        <v>4513</v>
      </c>
      <c r="T27" s="61">
        <f t="shared" si="4"/>
        <v>10742</v>
      </c>
      <c r="U27" s="61">
        <f t="shared" si="4"/>
        <v>6670</v>
      </c>
      <c r="V27" s="61">
        <f t="shared" si="4"/>
        <v>7106</v>
      </c>
      <c r="W27" s="61">
        <f t="shared" si="4"/>
        <v>6062</v>
      </c>
      <c r="X27" s="61">
        <f t="shared" si="4"/>
        <v>7778</v>
      </c>
      <c r="Y27" s="61">
        <f t="shared" si="4"/>
        <v>2117</v>
      </c>
      <c r="Z27" s="61">
        <f>Z18+Z21+Z24</f>
        <v>130806</v>
      </c>
      <c r="AC27" s="23"/>
      <c r="AD27" s="14" t="s">
        <v>95</v>
      </c>
    </row>
    <row r="28" spans="1:30" ht="22.5" customHeight="1" x14ac:dyDescent="0.25">
      <c r="A28" s="48" t="s">
        <v>34</v>
      </c>
      <c r="B28" s="99" t="s">
        <v>35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  <c r="AC28"/>
      <c r="AD28" s="14"/>
    </row>
    <row r="29" spans="1:30" ht="22.5" customHeight="1" x14ac:dyDescent="0.25">
      <c r="A29" s="102"/>
      <c r="B29" s="88" t="s">
        <v>36</v>
      </c>
      <c r="C29" s="88"/>
      <c r="D29" s="88"/>
      <c r="E29" s="88"/>
      <c r="F29" s="88"/>
      <c r="G29" s="88"/>
      <c r="H29" s="88"/>
      <c r="I29" s="88"/>
      <c r="J29" s="41" t="s">
        <v>29</v>
      </c>
      <c r="K29" s="67">
        <v>4214</v>
      </c>
      <c r="L29" s="67">
        <v>5267</v>
      </c>
      <c r="M29" s="67">
        <v>5628</v>
      </c>
      <c r="N29" s="67">
        <v>4330</v>
      </c>
      <c r="O29" s="67">
        <v>3537</v>
      </c>
      <c r="P29" s="67">
        <v>5300</v>
      </c>
      <c r="Q29" s="67">
        <v>3717</v>
      </c>
      <c r="R29" s="67">
        <v>1428</v>
      </c>
      <c r="S29" s="67">
        <v>2047</v>
      </c>
      <c r="T29" s="67">
        <v>4141</v>
      </c>
      <c r="U29" s="67">
        <v>2938</v>
      </c>
      <c r="V29" s="67">
        <v>2560</v>
      </c>
      <c r="W29" s="67">
        <v>2184</v>
      </c>
      <c r="X29" s="67">
        <v>2844</v>
      </c>
      <c r="Y29" s="67">
        <v>983</v>
      </c>
      <c r="Z29" s="61">
        <f t="shared" ref="Z29:Z37" si="5">SUM(K29:Y29)</f>
        <v>51118</v>
      </c>
      <c r="AB29" s="3" t="s">
        <v>70</v>
      </c>
      <c r="AC29" s="23" t="s">
        <v>71</v>
      </c>
      <c r="AD29" s="14" t="s">
        <v>96</v>
      </c>
    </row>
    <row r="30" spans="1:30" ht="22.5" customHeight="1" x14ac:dyDescent="0.25">
      <c r="A30" s="87"/>
      <c r="B30" s="88"/>
      <c r="C30" s="88"/>
      <c r="D30" s="88"/>
      <c r="E30" s="88"/>
      <c r="F30" s="88"/>
      <c r="G30" s="88"/>
      <c r="H30" s="88"/>
      <c r="I30" s="88"/>
      <c r="J30" s="41" t="s">
        <v>30</v>
      </c>
      <c r="K30" s="67">
        <v>4658</v>
      </c>
      <c r="L30" s="67">
        <v>5486</v>
      </c>
      <c r="M30" s="67">
        <v>5639</v>
      </c>
      <c r="N30" s="67">
        <v>4130</v>
      </c>
      <c r="O30" s="67">
        <v>3390</v>
      </c>
      <c r="P30" s="67">
        <v>5356</v>
      </c>
      <c r="Q30" s="67">
        <v>3351</v>
      </c>
      <c r="R30" s="67">
        <v>1262</v>
      </c>
      <c r="S30" s="67">
        <v>1876</v>
      </c>
      <c r="T30" s="67">
        <v>4041</v>
      </c>
      <c r="U30" s="67">
        <v>2808</v>
      </c>
      <c r="V30" s="67">
        <v>2449</v>
      </c>
      <c r="W30" s="67">
        <v>2391</v>
      </c>
      <c r="X30" s="67">
        <v>3032</v>
      </c>
      <c r="Y30" s="67">
        <v>833</v>
      </c>
      <c r="Z30" s="61">
        <f t="shared" si="5"/>
        <v>50702</v>
      </c>
      <c r="AC30" s="23" t="s">
        <v>71</v>
      </c>
      <c r="AD30" s="14" t="s">
        <v>97</v>
      </c>
    </row>
    <row r="31" spans="1:30" ht="22.5" customHeight="1" x14ac:dyDescent="0.25">
      <c r="A31" s="87"/>
      <c r="B31" s="88"/>
      <c r="C31" s="88"/>
      <c r="D31" s="88"/>
      <c r="E31" s="88"/>
      <c r="F31" s="88"/>
      <c r="G31" s="88"/>
      <c r="H31" s="88"/>
      <c r="I31" s="88"/>
      <c r="J31" s="41" t="s">
        <v>31</v>
      </c>
      <c r="K31" s="61">
        <f>SUM(K29:K30)</f>
        <v>8872</v>
      </c>
      <c r="L31" s="61">
        <f t="shared" ref="L31:Y31" si="6">SUM(L29:L30)</f>
        <v>10753</v>
      </c>
      <c r="M31" s="61">
        <f t="shared" si="6"/>
        <v>11267</v>
      </c>
      <c r="N31" s="61">
        <f t="shared" si="6"/>
        <v>8460</v>
      </c>
      <c r="O31" s="61">
        <f t="shared" si="6"/>
        <v>6927</v>
      </c>
      <c r="P31" s="61">
        <f t="shared" si="6"/>
        <v>10656</v>
      </c>
      <c r="Q31" s="61">
        <f t="shared" si="6"/>
        <v>7068</v>
      </c>
      <c r="R31" s="61">
        <f t="shared" si="6"/>
        <v>2690</v>
      </c>
      <c r="S31" s="61">
        <f t="shared" si="6"/>
        <v>3923</v>
      </c>
      <c r="T31" s="61">
        <f t="shared" si="6"/>
        <v>8182</v>
      </c>
      <c r="U31" s="61">
        <f t="shared" si="6"/>
        <v>5746</v>
      </c>
      <c r="V31" s="61">
        <f t="shared" si="6"/>
        <v>5009</v>
      </c>
      <c r="W31" s="61">
        <f t="shared" si="6"/>
        <v>4575</v>
      </c>
      <c r="X31" s="61">
        <f t="shared" si="6"/>
        <v>5876</v>
      </c>
      <c r="Y31" s="61">
        <f t="shared" si="6"/>
        <v>1816</v>
      </c>
      <c r="Z31" s="61">
        <f t="shared" si="5"/>
        <v>101820</v>
      </c>
      <c r="AC31" s="23" t="s">
        <v>133</v>
      </c>
      <c r="AD31" s="14" t="s">
        <v>98</v>
      </c>
    </row>
    <row r="32" spans="1:30" ht="22.5" customHeight="1" x14ac:dyDescent="0.25">
      <c r="A32" s="87"/>
      <c r="B32" s="88" t="s">
        <v>81</v>
      </c>
      <c r="C32" s="88"/>
      <c r="D32" s="88"/>
      <c r="E32" s="88"/>
      <c r="F32" s="88"/>
      <c r="G32" s="88"/>
      <c r="H32" s="88"/>
      <c r="I32" s="88"/>
      <c r="J32" s="41" t="s">
        <v>29</v>
      </c>
      <c r="K32" s="67">
        <v>150</v>
      </c>
      <c r="L32" s="67">
        <v>35</v>
      </c>
      <c r="M32" s="67">
        <v>25</v>
      </c>
      <c r="N32" s="67">
        <v>177</v>
      </c>
      <c r="O32" s="67">
        <v>16</v>
      </c>
      <c r="P32" s="67">
        <v>8</v>
      </c>
      <c r="Q32" s="67">
        <v>6</v>
      </c>
      <c r="R32" s="67">
        <v>10</v>
      </c>
      <c r="S32" s="67">
        <v>7</v>
      </c>
      <c r="T32" s="67">
        <v>19</v>
      </c>
      <c r="U32" s="67">
        <v>3</v>
      </c>
      <c r="V32" s="67">
        <v>2</v>
      </c>
      <c r="W32" s="67">
        <v>6</v>
      </c>
      <c r="X32" s="67">
        <v>47</v>
      </c>
      <c r="Y32" s="67">
        <v>6</v>
      </c>
      <c r="Z32" s="61">
        <f t="shared" si="5"/>
        <v>517</v>
      </c>
      <c r="AB32" s="3" t="s">
        <v>72</v>
      </c>
      <c r="AC32" s="23" t="s">
        <v>71</v>
      </c>
      <c r="AD32" s="14" t="s">
        <v>99</v>
      </c>
    </row>
    <row r="33" spans="1:32" ht="22.5" customHeight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41" t="s">
        <v>30</v>
      </c>
      <c r="K33" s="67">
        <v>101</v>
      </c>
      <c r="L33" s="67">
        <v>34</v>
      </c>
      <c r="M33" s="67">
        <v>26</v>
      </c>
      <c r="N33" s="67">
        <v>19</v>
      </c>
      <c r="O33" s="67">
        <v>13</v>
      </c>
      <c r="P33" s="67">
        <v>7</v>
      </c>
      <c r="Q33" s="67">
        <v>7</v>
      </c>
      <c r="R33" s="67">
        <v>10</v>
      </c>
      <c r="S33" s="67">
        <v>7</v>
      </c>
      <c r="T33" s="67">
        <v>21</v>
      </c>
      <c r="U33" s="67">
        <v>4</v>
      </c>
      <c r="V33" s="67">
        <v>1</v>
      </c>
      <c r="W33" s="67">
        <v>7</v>
      </c>
      <c r="X33" s="67">
        <v>25</v>
      </c>
      <c r="Y33" s="67">
        <v>2</v>
      </c>
      <c r="Z33" s="61">
        <f t="shared" si="5"/>
        <v>284</v>
      </c>
      <c r="AC33" s="23" t="s">
        <v>71</v>
      </c>
      <c r="AD33" s="14" t="s">
        <v>100</v>
      </c>
    </row>
    <row r="34" spans="1:32" ht="22.5" customHeight="1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41" t="s">
        <v>31</v>
      </c>
      <c r="K34" s="61">
        <f>SUM(K32:K33)</f>
        <v>251</v>
      </c>
      <c r="L34" s="61">
        <f t="shared" ref="L34:Y34" si="7">SUM(L32:L33)</f>
        <v>69</v>
      </c>
      <c r="M34" s="61">
        <f t="shared" si="7"/>
        <v>51</v>
      </c>
      <c r="N34" s="61">
        <f t="shared" si="7"/>
        <v>196</v>
      </c>
      <c r="O34" s="61">
        <f t="shared" si="7"/>
        <v>29</v>
      </c>
      <c r="P34" s="61">
        <f t="shared" si="7"/>
        <v>15</v>
      </c>
      <c r="Q34" s="61">
        <f t="shared" si="7"/>
        <v>13</v>
      </c>
      <c r="R34" s="61">
        <f t="shared" si="7"/>
        <v>20</v>
      </c>
      <c r="S34" s="61">
        <f t="shared" si="7"/>
        <v>14</v>
      </c>
      <c r="T34" s="61">
        <f t="shared" si="7"/>
        <v>40</v>
      </c>
      <c r="U34" s="61">
        <f t="shared" si="7"/>
        <v>7</v>
      </c>
      <c r="V34" s="61">
        <f t="shared" si="7"/>
        <v>3</v>
      </c>
      <c r="W34" s="61">
        <f t="shared" si="7"/>
        <v>13</v>
      </c>
      <c r="X34" s="61">
        <f t="shared" si="7"/>
        <v>72</v>
      </c>
      <c r="Y34" s="61">
        <f t="shared" si="7"/>
        <v>8</v>
      </c>
      <c r="Z34" s="61">
        <f t="shared" si="5"/>
        <v>801</v>
      </c>
      <c r="AC34" s="23" t="s">
        <v>133</v>
      </c>
      <c r="AD34" s="14" t="s">
        <v>101</v>
      </c>
    </row>
    <row r="35" spans="1:32" ht="22.5" customHeight="1" x14ac:dyDescent="0.25">
      <c r="A35" s="87"/>
      <c r="B35" s="88" t="s">
        <v>83</v>
      </c>
      <c r="C35" s="88"/>
      <c r="D35" s="88"/>
      <c r="E35" s="88"/>
      <c r="F35" s="88"/>
      <c r="G35" s="88"/>
      <c r="H35" s="88"/>
      <c r="I35" s="88"/>
      <c r="J35" s="41" t="s">
        <v>29</v>
      </c>
      <c r="K35" s="67">
        <v>638</v>
      </c>
      <c r="L35" s="67">
        <v>317</v>
      </c>
      <c r="M35" s="67">
        <v>281</v>
      </c>
      <c r="N35" s="67">
        <v>146</v>
      </c>
      <c r="O35" s="67">
        <v>82</v>
      </c>
      <c r="P35" s="67">
        <v>178</v>
      </c>
      <c r="Q35" s="67">
        <v>240</v>
      </c>
      <c r="R35" s="67">
        <v>47</v>
      </c>
      <c r="S35" s="67">
        <v>49</v>
      </c>
      <c r="T35" s="67">
        <v>288</v>
      </c>
      <c r="U35" s="67">
        <v>68</v>
      </c>
      <c r="V35" s="67">
        <v>175</v>
      </c>
      <c r="W35" s="67">
        <v>278</v>
      </c>
      <c r="X35" s="67">
        <v>276</v>
      </c>
      <c r="Y35" s="67">
        <v>22</v>
      </c>
      <c r="Z35" s="61">
        <f t="shared" si="5"/>
        <v>3085</v>
      </c>
      <c r="AB35" s="3" t="s">
        <v>73</v>
      </c>
      <c r="AC35" s="23" t="s">
        <v>71</v>
      </c>
      <c r="AD35" s="14" t="s">
        <v>102</v>
      </c>
    </row>
    <row r="36" spans="1:32" ht="22.5" customHeight="1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41" t="s">
        <v>30</v>
      </c>
      <c r="K36" s="67">
        <v>765</v>
      </c>
      <c r="L36" s="67">
        <v>323</v>
      </c>
      <c r="M36" s="67">
        <v>360</v>
      </c>
      <c r="N36" s="67">
        <v>127</v>
      </c>
      <c r="O36" s="67">
        <v>76</v>
      </c>
      <c r="P36" s="67">
        <v>200</v>
      </c>
      <c r="Q36" s="67">
        <v>204</v>
      </c>
      <c r="R36" s="67">
        <v>40</v>
      </c>
      <c r="S36" s="67">
        <v>45</v>
      </c>
      <c r="T36" s="67">
        <v>311</v>
      </c>
      <c r="U36" s="67">
        <v>66</v>
      </c>
      <c r="V36" s="67">
        <v>184</v>
      </c>
      <c r="W36" s="67">
        <v>312</v>
      </c>
      <c r="X36" s="67">
        <v>341</v>
      </c>
      <c r="Y36" s="67">
        <v>32</v>
      </c>
      <c r="Z36" s="61">
        <f t="shared" si="5"/>
        <v>3386</v>
      </c>
      <c r="AC36" s="23" t="s">
        <v>71</v>
      </c>
      <c r="AD36" s="14" t="s">
        <v>103</v>
      </c>
    </row>
    <row r="37" spans="1:32" ht="22.5" customHeight="1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41" t="s">
        <v>31</v>
      </c>
      <c r="K37" s="61">
        <f>SUM(K35:K36)</f>
        <v>1403</v>
      </c>
      <c r="L37" s="61">
        <f t="shared" ref="L37:Y37" si="8">SUM(L35:L36)</f>
        <v>640</v>
      </c>
      <c r="M37" s="61">
        <f t="shared" si="8"/>
        <v>641</v>
      </c>
      <c r="N37" s="61">
        <f t="shared" si="8"/>
        <v>273</v>
      </c>
      <c r="O37" s="61">
        <f t="shared" si="8"/>
        <v>158</v>
      </c>
      <c r="P37" s="61">
        <f t="shared" si="8"/>
        <v>378</v>
      </c>
      <c r="Q37" s="61">
        <f t="shared" si="8"/>
        <v>444</v>
      </c>
      <c r="R37" s="61">
        <f t="shared" si="8"/>
        <v>87</v>
      </c>
      <c r="S37" s="61">
        <f t="shared" si="8"/>
        <v>94</v>
      </c>
      <c r="T37" s="61">
        <f t="shared" si="8"/>
        <v>599</v>
      </c>
      <c r="U37" s="61">
        <f t="shared" si="8"/>
        <v>134</v>
      </c>
      <c r="V37" s="61">
        <f t="shared" si="8"/>
        <v>359</v>
      </c>
      <c r="W37" s="61">
        <f t="shared" si="8"/>
        <v>590</v>
      </c>
      <c r="X37" s="61">
        <f t="shared" si="8"/>
        <v>617</v>
      </c>
      <c r="Y37" s="61">
        <f t="shared" si="8"/>
        <v>54</v>
      </c>
      <c r="Z37" s="61">
        <f t="shared" si="5"/>
        <v>6471</v>
      </c>
      <c r="AC37" s="23" t="s">
        <v>133</v>
      </c>
      <c r="AD37" s="14" t="s">
        <v>104</v>
      </c>
    </row>
    <row r="38" spans="1:32" ht="22.5" customHeight="1" x14ac:dyDescent="0.25">
      <c r="A38" s="87"/>
      <c r="B38" s="103" t="s">
        <v>82</v>
      </c>
      <c r="C38" s="103"/>
      <c r="D38" s="103"/>
      <c r="E38" s="103"/>
      <c r="F38" s="103"/>
      <c r="G38" s="103"/>
      <c r="H38" s="103"/>
      <c r="I38" s="103"/>
      <c r="J38" s="41" t="s">
        <v>29</v>
      </c>
      <c r="K38" s="61">
        <f>K29+K32+K35</f>
        <v>5002</v>
      </c>
      <c r="L38" s="61">
        <f t="shared" ref="L38:Y40" si="9">L29+L32+L35</f>
        <v>5619</v>
      </c>
      <c r="M38" s="61">
        <f t="shared" si="9"/>
        <v>5934</v>
      </c>
      <c r="N38" s="61">
        <f t="shared" si="9"/>
        <v>4653</v>
      </c>
      <c r="O38" s="61">
        <f t="shared" si="9"/>
        <v>3635</v>
      </c>
      <c r="P38" s="61">
        <f t="shared" si="9"/>
        <v>5486</v>
      </c>
      <c r="Q38" s="61">
        <f t="shared" si="9"/>
        <v>3963</v>
      </c>
      <c r="R38" s="61">
        <f t="shared" si="9"/>
        <v>1485</v>
      </c>
      <c r="S38" s="61">
        <f t="shared" si="9"/>
        <v>2103</v>
      </c>
      <c r="T38" s="61">
        <f t="shared" si="9"/>
        <v>4448</v>
      </c>
      <c r="U38" s="61">
        <f t="shared" si="9"/>
        <v>3009</v>
      </c>
      <c r="V38" s="61">
        <f t="shared" si="9"/>
        <v>2737</v>
      </c>
      <c r="W38" s="61">
        <f t="shared" si="9"/>
        <v>2468</v>
      </c>
      <c r="X38" s="61">
        <f t="shared" si="9"/>
        <v>3167</v>
      </c>
      <c r="Y38" s="61">
        <f t="shared" si="9"/>
        <v>1011</v>
      </c>
      <c r="Z38" s="61">
        <f>Z29+Z32+Z35</f>
        <v>54720</v>
      </c>
      <c r="AB38" s="25" t="s">
        <v>74</v>
      </c>
      <c r="AC38" s="23" t="s">
        <v>133</v>
      </c>
      <c r="AD38" s="14" t="s">
        <v>105</v>
      </c>
    </row>
    <row r="39" spans="1:32" ht="22.5" customHeight="1" x14ac:dyDescent="0.25">
      <c r="A39" s="87"/>
      <c r="B39" s="103"/>
      <c r="C39" s="103"/>
      <c r="D39" s="103"/>
      <c r="E39" s="103"/>
      <c r="F39" s="103"/>
      <c r="G39" s="103"/>
      <c r="H39" s="103"/>
      <c r="I39" s="103"/>
      <c r="J39" s="41" t="s">
        <v>30</v>
      </c>
      <c r="K39" s="61">
        <f>K30+K33+K36</f>
        <v>5524</v>
      </c>
      <c r="L39" s="61">
        <f t="shared" si="9"/>
        <v>5843</v>
      </c>
      <c r="M39" s="61">
        <f t="shared" si="9"/>
        <v>6025</v>
      </c>
      <c r="N39" s="61">
        <f t="shared" si="9"/>
        <v>4276</v>
      </c>
      <c r="O39" s="61">
        <f t="shared" si="9"/>
        <v>3479</v>
      </c>
      <c r="P39" s="61">
        <f t="shared" si="9"/>
        <v>5563</v>
      </c>
      <c r="Q39" s="61">
        <f t="shared" si="9"/>
        <v>3562</v>
      </c>
      <c r="R39" s="61">
        <f t="shared" si="9"/>
        <v>1312</v>
      </c>
      <c r="S39" s="61">
        <f t="shared" si="9"/>
        <v>1928</v>
      </c>
      <c r="T39" s="61">
        <f t="shared" si="9"/>
        <v>4373</v>
      </c>
      <c r="U39" s="61">
        <f t="shared" si="9"/>
        <v>2878</v>
      </c>
      <c r="V39" s="61">
        <f t="shared" si="9"/>
        <v>2634</v>
      </c>
      <c r="W39" s="61">
        <f t="shared" si="9"/>
        <v>2710</v>
      </c>
      <c r="X39" s="61">
        <f t="shared" si="9"/>
        <v>3398</v>
      </c>
      <c r="Y39" s="61">
        <f t="shared" si="9"/>
        <v>867</v>
      </c>
      <c r="Z39" s="61">
        <f>Z30+Z33+Z36</f>
        <v>54372</v>
      </c>
      <c r="AC39" s="23" t="s">
        <v>133</v>
      </c>
      <c r="AD39" s="14" t="s">
        <v>106</v>
      </c>
    </row>
    <row r="40" spans="1:32" ht="22.5" customHeight="1" x14ac:dyDescent="0.25">
      <c r="A40" s="89"/>
      <c r="B40" s="103"/>
      <c r="C40" s="103"/>
      <c r="D40" s="103"/>
      <c r="E40" s="103"/>
      <c r="F40" s="103"/>
      <c r="G40" s="103"/>
      <c r="H40" s="103"/>
      <c r="I40" s="103"/>
      <c r="J40" s="41" t="s">
        <v>31</v>
      </c>
      <c r="K40" s="61">
        <f t="shared" ref="K40" si="10">K31+K34+K37</f>
        <v>10526</v>
      </c>
      <c r="L40" s="61">
        <f t="shared" si="9"/>
        <v>11462</v>
      </c>
      <c r="M40" s="61">
        <f t="shared" si="9"/>
        <v>11959</v>
      </c>
      <c r="N40" s="61">
        <f t="shared" si="9"/>
        <v>8929</v>
      </c>
      <c r="O40" s="61">
        <f t="shared" si="9"/>
        <v>7114</v>
      </c>
      <c r="P40" s="61">
        <f t="shared" si="9"/>
        <v>11049</v>
      </c>
      <c r="Q40" s="61">
        <f t="shared" si="9"/>
        <v>7525</v>
      </c>
      <c r="R40" s="61">
        <f t="shared" si="9"/>
        <v>2797</v>
      </c>
      <c r="S40" s="61">
        <f t="shared" si="9"/>
        <v>4031</v>
      </c>
      <c r="T40" s="61">
        <f t="shared" si="9"/>
        <v>8821</v>
      </c>
      <c r="U40" s="61">
        <f t="shared" si="9"/>
        <v>5887</v>
      </c>
      <c r="V40" s="61">
        <f t="shared" si="9"/>
        <v>5371</v>
      </c>
      <c r="W40" s="61">
        <f t="shared" si="9"/>
        <v>5178</v>
      </c>
      <c r="X40" s="61">
        <f t="shared" si="9"/>
        <v>6565</v>
      </c>
      <c r="Y40" s="61">
        <f t="shared" si="9"/>
        <v>1878</v>
      </c>
      <c r="Z40" s="61">
        <f>Z31+Z34+Z37</f>
        <v>109092</v>
      </c>
      <c r="AC40" s="23" t="s">
        <v>134</v>
      </c>
      <c r="AD40" s="14" t="s">
        <v>107</v>
      </c>
    </row>
    <row r="41" spans="1:32" ht="15.75" thickBot="1" x14ac:dyDescent="0.3">
      <c r="AA41" s="5" t="s">
        <v>75</v>
      </c>
      <c r="AC41" s="23"/>
    </row>
    <row r="42" spans="1:32" ht="16.5" thickBot="1" x14ac:dyDescent="0.3">
      <c r="C42" s="104" t="s">
        <v>189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6"/>
      <c r="AC42"/>
    </row>
    <row r="43" spans="1:32" x14ac:dyDescent="0.25">
      <c r="A43" s="26"/>
      <c r="B43" s="27"/>
      <c r="C43" s="107" t="s">
        <v>37</v>
      </c>
      <c r="D43" s="107"/>
      <c r="E43" s="107"/>
      <c r="F43" s="107"/>
      <c r="G43" s="107"/>
      <c r="H43" s="107"/>
      <c r="I43" s="107"/>
      <c r="J43" s="107" t="s">
        <v>38</v>
      </c>
      <c r="K43" s="107"/>
      <c r="L43" s="107"/>
      <c r="M43" s="107"/>
      <c r="N43" s="107" t="s">
        <v>39</v>
      </c>
      <c r="O43" s="107"/>
      <c r="P43" s="107"/>
      <c r="Q43" s="107"/>
      <c r="R43" s="107" t="s">
        <v>40</v>
      </c>
      <c r="S43" s="107"/>
      <c r="T43" s="107"/>
      <c r="U43" s="107"/>
      <c r="V43" s="107" t="s">
        <v>41</v>
      </c>
      <c r="W43" s="107"/>
      <c r="X43" s="107"/>
      <c r="Y43" s="107"/>
      <c r="Z43" s="28"/>
      <c r="AC43"/>
    </row>
    <row r="44" spans="1:32" s="31" customFormat="1" ht="42.75" customHeight="1" thickBot="1" x14ac:dyDescent="0.3">
      <c r="A44" s="44"/>
      <c r="B44" s="30"/>
      <c r="C44" s="120" t="s">
        <v>219</v>
      </c>
      <c r="D44" s="121"/>
      <c r="E44" s="121"/>
      <c r="F44" s="121"/>
      <c r="G44" s="121"/>
      <c r="H44" s="121"/>
      <c r="I44" s="122"/>
      <c r="J44" s="120" t="s">
        <v>220</v>
      </c>
      <c r="K44" s="121"/>
      <c r="L44" s="121"/>
      <c r="M44" s="122"/>
      <c r="N44" s="120" t="s">
        <v>221</v>
      </c>
      <c r="O44" s="121"/>
      <c r="P44" s="121"/>
      <c r="Q44" s="122"/>
      <c r="R44" s="120" t="s">
        <v>222</v>
      </c>
      <c r="S44" s="121"/>
      <c r="T44" s="121"/>
      <c r="U44" s="122"/>
      <c r="V44" s="120" t="s">
        <v>223</v>
      </c>
      <c r="W44" s="121"/>
      <c r="X44" s="121"/>
      <c r="Y44" s="122"/>
      <c r="AA44" s="32"/>
      <c r="AC44"/>
    </row>
    <row r="45" spans="1:32" ht="16.5" thickBot="1" x14ac:dyDescent="0.3">
      <c r="C45" s="108" t="s">
        <v>42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10"/>
      <c r="AC45"/>
    </row>
    <row r="46" spans="1:32" ht="33.75" customHeight="1" thickBot="1" x14ac:dyDescent="0.3">
      <c r="A46" s="33"/>
      <c r="B46" s="34"/>
      <c r="C46" s="111" t="s">
        <v>185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 t="s">
        <v>186</v>
      </c>
      <c r="R46" s="111"/>
      <c r="S46" s="111"/>
      <c r="T46" s="111"/>
      <c r="U46" s="111"/>
      <c r="V46" s="111"/>
      <c r="W46" s="111"/>
      <c r="X46" s="111"/>
      <c r="Y46" s="111"/>
      <c r="Z46" s="3"/>
      <c r="AC46"/>
    </row>
    <row r="47" spans="1:32" ht="106.5" customHeight="1" thickBot="1" x14ac:dyDescent="0.3">
      <c r="A47" s="33"/>
      <c r="B47" s="34"/>
      <c r="C47" s="118" t="s">
        <v>217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8" t="s">
        <v>217</v>
      </c>
      <c r="R47" s="119"/>
      <c r="S47" s="119"/>
      <c r="T47" s="119"/>
      <c r="U47" s="119"/>
      <c r="V47" s="119"/>
      <c r="W47" s="119"/>
      <c r="X47" s="119"/>
      <c r="Y47" s="119"/>
      <c r="Z47" s="3"/>
      <c r="AA47" s="35"/>
      <c r="AC47"/>
    </row>
    <row r="48" spans="1:32" x14ac:dyDescent="0.25">
      <c r="AC48"/>
      <c r="AF48" s="35"/>
    </row>
    <row r="49" spans="1:34" ht="16.5" customHeight="1" x14ac:dyDescent="0.25">
      <c r="A49" s="28"/>
      <c r="B49" s="28"/>
      <c r="C49" s="27"/>
      <c r="D49" s="27"/>
      <c r="E49" s="27"/>
      <c r="F49" s="27"/>
      <c r="G49" s="27"/>
      <c r="H49" s="27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27"/>
      <c r="X49" s="27"/>
      <c r="Y49" s="1"/>
      <c r="Z49" s="1"/>
      <c r="AA49" s="2"/>
      <c r="AC49"/>
      <c r="AD49" t="s">
        <v>196</v>
      </c>
      <c r="AH49" s="65" t="s">
        <v>215</v>
      </c>
    </row>
    <row r="50" spans="1:34" ht="22.5" customHeight="1" x14ac:dyDescent="0.25">
      <c r="C50" s="27"/>
      <c r="D50" s="27"/>
      <c r="E50" s="27"/>
      <c r="F50" s="27"/>
      <c r="G50" s="27"/>
      <c r="H50" s="27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27"/>
      <c r="X50" s="36"/>
      <c r="Y50" s="80" t="s">
        <v>68</v>
      </c>
      <c r="Z50" s="126"/>
      <c r="AC50"/>
      <c r="AH50" s="65" t="s">
        <v>214</v>
      </c>
    </row>
    <row r="51" spans="1:34" ht="22.5" customHeight="1" x14ac:dyDescent="0.25">
      <c r="C51" s="27"/>
      <c r="D51" s="27"/>
      <c r="E51" s="27"/>
      <c r="F51" s="27"/>
      <c r="G51" s="27"/>
      <c r="H51" s="27"/>
      <c r="I51" s="78" t="s">
        <v>2</v>
      </c>
      <c r="J51" s="78"/>
      <c r="K51" s="78"/>
      <c r="L51" s="78"/>
      <c r="M51" s="78" t="s">
        <v>188</v>
      </c>
      <c r="N51" s="78"/>
      <c r="O51" s="78"/>
      <c r="P51" s="78"/>
      <c r="Q51" s="78"/>
      <c r="R51" s="78"/>
      <c r="S51" s="78"/>
      <c r="T51" s="78"/>
      <c r="U51" s="78"/>
      <c r="V51" s="78"/>
      <c r="W51" s="27"/>
      <c r="X51" s="36"/>
      <c r="Y51" s="127"/>
      <c r="Z51" s="128"/>
      <c r="AC51"/>
    </row>
    <row r="52" spans="1:34" ht="22.5" customHeight="1" x14ac:dyDescent="0.25">
      <c r="C52" s="27"/>
      <c r="D52" s="27"/>
      <c r="E52" s="27"/>
      <c r="F52" s="27"/>
      <c r="G52" s="27"/>
      <c r="H52" s="27"/>
      <c r="I52" s="78" t="s">
        <v>3</v>
      </c>
      <c r="J52" s="78"/>
      <c r="K52" s="78"/>
      <c r="L52" s="78"/>
      <c r="M52" s="78" t="s">
        <v>187</v>
      </c>
      <c r="N52" s="78"/>
      <c r="O52" s="78"/>
      <c r="P52" s="78"/>
      <c r="Q52" s="78"/>
      <c r="R52" s="78"/>
      <c r="S52" s="78"/>
      <c r="T52" s="78"/>
      <c r="U52" s="78"/>
      <c r="V52" s="78"/>
      <c r="W52" s="27"/>
      <c r="Y52" s="85" t="s">
        <v>196</v>
      </c>
      <c r="Z52" s="85"/>
      <c r="AC52"/>
    </row>
    <row r="53" spans="1:34" ht="22.5" customHeight="1" x14ac:dyDescent="0.25">
      <c r="C53" s="27"/>
      <c r="D53" s="27"/>
      <c r="E53" s="27"/>
      <c r="F53" s="27"/>
      <c r="G53" s="27"/>
      <c r="H53" s="2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86"/>
      <c r="X53" s="86"/>
      <c r="Y53" s="86"/>
      <c r="Z53" s="86"/>
      <c r="AA53" s="37"/>
      <c r="AC53"/>
    </row>
    <row r="54" spans="1:34" ht="22.5" customHeight="1" x14ac:dyDescent="0.25">
      <c r="C54" s="27"/>
      <c r="D54" s="27"/>
      <c r="E54" s="27"/>
      <c r="F54" s="27"/>
      <c r="G54" s="27"/>
      <c r="H54" s="27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86"/>
      <c r="X54" s="86"/>
      <c r="Y54" s="86"/>
      <c r="Z54" s="86"/>
      <c r="AA54" s="37"/>
      <c r="AC54"/>
    </row>
    <row r="55" spans="1:34" ht="25.5" customHeight="1" x14ac:dyDescent="0.25">
      <c r="C55" s="27"/>
      <c r="D55" s="27"/>
      <c r="E55" s="27"/>
      <c r="F55" s="27"/>
      <c r="G55" s="27"/>
      <c r="H55" s="27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30" t="s">
        <v>197</v>
      </c>
      <c r="X55" s="130"/>
      <c r="Y55" s="130"/>
      <c r="Z55" s="130"/>
      <c r="AA55" s="37"/>
      <c r="AC55"/>
    </row>
    <row r="56" spans="1:34" ht="24" customHeight="1" x14ac:dyDescent="0.25">
      <c r="A56" s="11" t="s">
        <v>4</v>
      </c>
      <c r="B56" s="131" t="s">
        <v>5</v>
      </c>
      <c r="C56" s="131"/>
      <c r="D56" s="131"/>
      <c r="E56" s="131"/>
      <c r="F56" s="131"/>
      <c r="G56" s="131"/>
      <c r="H56" s="131"/>
      <c r="I56" s="131"/>
      <c r="J56" s="131"/>
      <c r="K56" s="131" t="s">
        <v>6</v>
      </c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C56"/>
    </row>
    <row r="57" spans="1:34" ht="24" hidden="1" customHeight="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 t="s">
        <v>172</v>
      </c>
      <c r="L57" s="12" t="s">
        <v>174</v>
      </c>
      <c r="M57" s="12" t="s">
        <v>176</v>
      </c>
      <c r="N57" s="12" t="s">
        <v>178</v>
      </c>
      <c r="O57" s="12" t="s">
        <v>180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3"/>
      <c r="AC57"/>
    </row>
    <row r="58" spans="1:34" ht="47.25" customHeight="1" x14ac:dyDescent="0.25">
      <c r="A58" s="12" t="s">
        <v>7</v>
      </c>
      <c r="B58" s="103" t="s">
        <v>127</v>
      </c>
      <c r="C58" s="103"/>
      <c r="D58" s="103"/>
      <c r="E58" s="103"/>
      <c r="F58" s="103"/>
      <c r="G58" s="103"/>
      <c r="H58" s="103"/>
      <c r="I58" s="103"/>
      <c r="J58" s="103"/>
      <c r="K58" s="11" t="s">
        <v>171</v>
      </c>
      <c r="L58" s="11" t="s">
        <v>175</v>
      </c>
      <c r="M58" s="11" t="s">
        <v>177</v>
      </c>
      <c r="N58" s="11" t="s">
        <v>179</v>
      </c>
      <c r="O58" s="11" t="s">
        <v>181</v>
      </c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11" t="s">
        <v>182</v>
      </c>
      <c r="AC58"/>
      <c r="AD58" s="14" t="s">
        <v>173</v>
      </c>
    </row>
    <row r="59" spans="1:34" ht="12.75" customHeight="1" x14ac:dyDescent="0.25">
      <c r="A59" s="15" t="s">
        <v>8</v>
      </c>
      <c r="B59" s="132" t="s">
        <v>9</v>
      </c>
      <c r="C59" s="132"/>
      <c r="D59" s="132"/>
      <c r="E59" s="132"/>
      <c r="F59" s="132"/>
      <c r="G59" s="132"/>
      <c r="H59" s="132"/>
      <c r="I59" s="132"/>
      <c r="J59" s="132"/>
      <c r="K59" s="16" t="s">
        <v>10</v>
      </c>
      <c r="L59" s="16" t="s">
        <v>11</v>
      </c>
      <c r="M59" s="16" t="s">
        <v>12</v>
      </c>
      <c r="N59" s="16" t="s">
        <v>13</v>
      </c>
      <c r="O59" s="16" t="s">
        <v>14</v>
      </c>
      <c r="P59" s="16" t="s">
        <v>15</v>
      </c>
      <c r="Q59" s="16" t="s">
        <v>16</v>
      </c>
      <c r="R59" s="16" t="s">
        <v>17</v>
      </c>
      <c r="S59" s="16" t="s">
        <v>18</v>
      </c>
      <c r="T59" s="16" t="s">
        <v>19</v>
      </c>
      <c r="U59" s="16" t="s">
        <v>20</v>
      </c>
      <c r="V59" s="16" t="s">
        <v>21</v>
      </c>
      <c r="W59" s="16" t="s">
        <v>22</v>
      </c>
      <c r="X59" s="16" t="s">
        <v>23</v>
      </c>
      <c r="Y59" s="16" t="s">
        <v>24</v>
      </c>
      <c r="Z59" s="16" t="s">
        <v>25</v>
      </c>
      <c r="AA59" s="17"/>
      <c r="AC59"/>
      <c r="AD59" s="17"/>
    </row>
    <row r="60" spans="1:34" ht="22.5" customHeight="1" x14ac:dyDescent="0.25">
      <c r="A60" s="19" t="s">
        <v>26</v>
      </c>
      <c r="B60" s="129" t="s">
        <v>27</v>
      </c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20"/>
      <c r="AC60"/>
      <c r="AD60" s="20"/>
    </row>
    <row r="61" spans="1:34" ht="22.5" customHeight="1" x14ac:dyDescent="0.25">
      <c r="A61" s="102"/>
      <c r="B61" s="88" t="s">
        <v>204</v>
      </c>
      <c r="C61" s="88"/>
      <c r="D61" s="88"/>
      <c r="E61" s="88"/>
      <c r="F61" s="88"/>
      <c r="G61" s="88"/>
      <c r="H61" s="88"/>
      <c r="I61" s="88"/>
      <c r="J61" s="22" t="s">
        <v>29</v>
      </c>
      <c r="K61" s="60">
        <f>Z16</f>
        <v>62551</v>
      </c>
      <c r="L61" s="67">
        <v>2146</v>
      </c>
      <c r="M61" s="67">
        <v>1364</v>
      </c>
      <c r="N61" s="67">
        <v>2728</v>
      </c>
      <c r="O61" s="67">
        <v>6232</v>
      </c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0">
        <f t="shared" ref="Z61:Z69" si="11">SUM(K61:Y61)</f>
        <v>75021</v>
      </c>
      <c r="AC61" s="23" t="s">
        <v>69</v>
      </c>
      <c r="AD61" s="14" t="s">
        <v>84</v>
      </c>
    </row>
    <row r="62" spans="1:34" ht="22.5" customHeight="1" x14ac:dyDescent="0.25">
      <c r="A62" s="102"/>
      <c r="B62" s="88"/>
      <c r="C62" s="88"/>
      <c r="D62" s="88"/>
      <c r="E62" s="88"/>
      <c r="F62" s="88"/>
      <c r="G62" s="88"/>
      <c r="H62" s="88"/>
      <c r="I62" s="88"/>
      <c r="J62" s="22" t="s">
        <v>30</v>
      </c>
      <c r="K62" s="60">
        <f>Z17</f>
        <v>60526</v>
      </c>
      <c r="L62" s="67">
        <v>1772</v>
      </c>
      <c r="M62" s="67">
        <v>1224</v>
      </c>
      <c r="N62" s="67">
        <v>2498</v>
      </c>
      <c r="O62" s="67">
        <v>6195</v>
      </c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0">
        <f t="shared" si="11"/>
        <v>72215</v>
      </c>
      <c r="AC62" s="23" t="s">
        <v>69</v>
      </c>
      <c r="AD62" s="14" t="s">
        <v>85</v>
      </c>
    </row>
    <row r="63" spans="1:34" ht="22.5" customHeight="1" x14ac:dyDescent="0.25">
      <c r="A63" s="102"/>
      <c r="B63" s="88"/>
      <c r="C63" s="88"/>
      <c r="D63" s="88"/>
      <c r="E63" s="88"/>
      <c r="F63" s="88"/>
      <c r="G63" s="88"/>
      <c r="H63" s="88"/>
      <c r="I63" s="88"/>
      <c r="J63" s="22" t="s">
        <v>31</v>
      </c>
      <c r="K63" s="61">
        <f>SUM(K61:K62)</f>
        <v>123077</v>
      </c>
      <c r="L63" s="61">
        <f>SUM(L61:L62)</f>
        <v>3918</v>
      </c>
      <c r="M63" s="61">
        <f>SUM(M61:M62)</f>
        <v>2588</v>
      </c>
      <c r="N63" s="61">
        <f>SUM(N61:N62)</f>
        <v>5226</v>
      </c>
      <c r="O63" s="61">
        <f>SUM(O61:O62)</f>
        <v>12427</v>
      </c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1">
        <f t="shared" si="11"/>
        <v>147236</v>
      </c>
      <c r="AC63" s="23"/>
      <c r="AD63" s="14" t="s">
        <v>86</v>
      </c>
    </row>
    <row r="64" spans="1:34" ht="22.5" customHeight="1" x14ac:dyDescent="0.25">
      <c r="A64" s="87"/>
      <c r="B64" s="88" t="s">
        <v>205</v>
      </c>
      <c r="C64" s="88"/>
      <c r="D64" s="88"/>
      <c r="E64" s="88"/>
      <c r="F64" s="88"/>
      <c r="G64" s="88"/>
      <c r="H64" s="88"/>
      <c r="I64" s="88"/>
      <c r="J64" s="22" t="s">
        <v>29</v>
      </c>
      <c r="K64" s="60">
        <f>Z19</f>
        <v>759</v>
      </c>
      <c r="L64" s="67">
        <v>8</v>
      </c>
      <c r="M64" s="67">
        <v>9</v>
      </c>
      <c r="N64" s="67">
        <v>4</v>
      </c>
      <c r="O64" s="67">
        <v>38</v>
      </c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0">
        <f t="shared" si="11"/>
        <v>818</v>
      </c>
      <c r="AC64" s="23" t="s">
        <v>69</v>
      </c>
      <c r="AD64" s="14" t="s">
        <v>87</v>
      </c>
    </row>
    <row r="65" spans="1:30" ht="22.5" customHeight="1" x14ac:dyDescent="0.25">
      <c r="A65" s="87"/>
      <c r="B65" s="88"/>
      <c r="C65" s="88"/>
      <c r="D65" s="88"/>
      <c r="E65" s="88"/>
      <c r="F65" s="88"/>
      <c r="G65" s="88"/>
      <c r="H65" s="88"/>
      <c r="I65" s="88"/>
      <c r="J65" s="22" t="s">
        <v>30</v>
      </c>
      <c r="K65" s="60">
        <f>Z20</f>
        <v>350</v>
      </c>
      <c r="L65" s="67">
        <v>6</v>
      </c>
      <c r="M65" s="67">
        <v>11</v>
      </c>
      <c r="N65" s="67">
        <v>4</v>
      </c>
      <c r="O65" s="67">
        <v>37</v>
      </c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0">
        <f t="shared" si="11"/>
        <v>408</v>
      </c>
      <c r="AC65" s="23" t="s">
        <v>69</v>
      </c>
      <c r="AD65" s="14" t="s">
        <v>88</v>
      </c>
    </row>
    <row r="66" spans="1:30" ht="22.5" customHeight="1" x14ac:dyDescent="0.25">
      <c r="A66" s="87"/>
      <c r="B66" s="88"/>
      <c r="C66" s="88"/>
      <c r="D66" s="88"/>
      <c r="E66" s="88"/>
      <c r="F66" s="88"/>
      <c r="G66" s="88"/>
      <c r="H66" s="88"/>
      <c r="I66" s="88"/>
      <c r="J66" s="22" t="s">
        <v>31</v>
      </c>
      <c r="K66" s="61">
        <f>SUM(K64:K65)</f>
        <v>1109</v>
      </c>
      <c r="L66" s="61">
        <f>SUM(L64:L65)</f>
        <v>14</v>
      </c>
      <c r="M66" s="61">
        <f>SUM(M64:M65)</f>
        <v>20</v>
      </c>
      <c r="N66" s="61">
        <f>SUM(N64:N65)</f>
        <v>8</v>
      </c>
      <c r="O66" s="61">
        <f>SUM(O64:O65)</f>
        <v>75</v>
      </c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1">
        <f t="shared" si="11"/>
        <v>1226</v>
      </c>
      <c r="AC66" s="23"/>
      <c r="AD66" s="14" t="s">
        <v>89</v>
      </c>
    </row>
    <row r="67" spans="1:30" ht="22.5" customHeight="1" x14ac:dyDescent="0.25">
      <c r="A67" s="87"/>
      <c r="B67" s="88" t="s">
        <v>206</v>
      </c>
      <c r="C67" s="88"/>
      <c r="D67" s="88"/>
      <c r="E67" s="88"/>
      <c r="F67" s="88"/>
      <c r="G67" s="88"/>
      <c r="H67" s="88"/>
      <c r="I67" s="88"/>
      <c r="J67" s="22" t="s">
        <v>29</v>
      </c>
      <c r="K67" s="60">
        <f>Z22</f>
        <v>3158</v>
      </c>
      <c r="L67" s="76">
        <v>140</v>
      </c>
      <c r="M67" s="76">
        <v>9</v>
      </c>
      <c r="N67" s="76">
        <v>60</v>
      </c>
      <c r="O67" s="76">
        <v>390</v>
      </c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0">
        <f t="shared" si="11"/>
        <v>3757</v>
      </c>
      <c r="AC67" s="23" t="s">
        <v>69</v>
      </c>
      <c r="AD67" s="14" t="s">
        <v>90</v>
      </c>
    </row>
    <row r="68" spans="1:30" ht="22.5" customHeight="1" x14ac:dyDescent="0.25">
      <c r="A68" s="87"/>
      <c r="B68" s="88"/>
      <c r="C68" s="88"/>
      <c r="D68" s="88"/>
      <c r="E68" s="88"/>
      <c r="F68" s="88"/>
      <c r="G68" s="88"/>
      <c r="H68" s="88"/>
      <c r="I68" s="88"/>
      <c r="J68" s="22" t="s">
        <v>30</v>
      </c>
      <c r="K68" s="60">
        <f>Z23</f>
        <v>3462</v>
      </c>
      <c r="L68" s="76">
        <v>122</v>
      </c>
      <c r="M68" s="76">
        <v>9</v>
      </c>
      <c r="N68" s="76">
        <v>86</v>
      </c>
      <c r="O68" s="76">
        <v>368</v>
      </c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0">
        <f t="shared" si="11"/>
        <v>4047</v>
      </c>
      <c r="AC68" s="23" t="s">
        <v>69</v>
      </c>
      <c r="AD68" s="14" t="s">
        <v>91</v>
      </c>
    </row>
    <row r="69" spans="1:30" ht="22.5" customHeight="1" x14ac:dyDescent="0.25">
      <c r="A69" s="87"/>
      <c r="B69" s="88"/>
      <c r="C69" s="88"/>
      <c r="D69" s="88"/>
      <c r="E69" s="88"/>
      <c r="F69" s="88"/>
      <c r="G69" s="88"/>
      <c r="H69" s="88"/>
      <c r="I69" s="88"/>
      <c r="J69" s="22" t="s">
        <v>31</v>
      </c>
      <c r="K69" s="61">
        <f>SUM(K67:K68)</f>
        <v>6620</v>
      </c>
      <c r="L69" s="61">
        <f>SUM(L67:L68)</f>
        <v>262</v>
      </c>
      <c r="M69" s="61">
        <f>SUM(M67:M68)</f>
        <v>18</v>
      </c>
      <c r="N69" s="61">
        <f>SUM(N67:N68)</f>
        <v>146</v>
      </c>
      <c r="O69" s="61">
        <f>SUM(O67:O68)</f>
        <v>758</v>
      </c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1">
        <f t="shared" si="11"/>
        <v>7804</v>
      </c>
      <c r="AC69" s="23"/>
      <c r="AD69" s="14" t="s">
        <v>92</v>
      </c>
    </row>
    <row r="70" spans="1:30" ht="22.5" customHeight="1" x14ac:dyDescent="0.25">
      <c r="A70" s="89"/>
      <c r="B70" s="90" t="s">
        <v>207</v>
      </c>
      <c r="C70" s="91"/>
      <c r="D70" s="91"/>
      <c r="E70" s="91"/>
      <c r="F70" s="91"/>
      <c r="G70" s="91"/>
      <c r="H70" s="91"/>
      <c r="I70" s="92"/>
      <c r="J70" s="22" t="s">
        <v>29</v>
      </c>
      <c r="K70" s="61">
        <f t="shared" ref="K70:O72" si="12">K61+K64+K67</f>
        <v>66468</v>
      </c>
      <c r="L70" s="61">
        <f t="shared" si="12"/>
        <v>2294</v>
      </c>
      <c r="M70" s="61">
        <f t="shared" si="12"/>
        <v>1382</v>
      </c>
      <c r="N70" s="61">
        <f t="shared" si="12"/>
        <v>2792</v>
      </c>
      <c r="O70" s="61">
        <f t="shared" si="12"/>
        <v>6660</v>
      </c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1">
        <f>Z61+Z64+Z67</f>
        <v>79596</v>
      </c>
      <c r="AC70" s="23"/>
      <c r="AD70" s="14" t="s">
        <v>93</v>
      </c>
    </row>
    <row r="71" spans="1:30" ht="22.5" customHeight="1" x14ac:dyDescent="0.25">
      <c r="A71" s="89"/>
      <c r="B71" s="93"/>
      <c r="C71" s="94"/>
      <c r="D71" s="94"/>
      <c r="E71" s="94"/>
      <c r="F71" s="94"/>
      <c r="G71" s="94"/>
      <c r="H71" s="94"/>
      <c r="I71" s="95"/>
      <c r="J71" s="22" t="s">
        <v>30</v>
      </c>
      <c r="K71" s="61">
        <f t="shared" si="12"/>
        <v>64338</v>
      </c>
      <c r="L71" s="61">
        <f t="shared" si="12"/>
        <v>1900</v>
      </c>
      <c r="M71" s="61">
        <f t="shared" si="12"/>
        <v>1244</v>
      </c>
      <c r="N71" s="61">
        <f t="shared" si="12"/>
        <v>2588</v>
      </c>
      <c r="O71" s="61">
        <f t="shared" si="12"/>
        <v>6600</v>
      </c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1">
        <f>Z62+Z65+Z68</f>
        <v>76670</v>
      </c>
      <c r="AC71" s="23"/>
      <c r="AD71" s="14" t="s">
        <v>94</v>
      </c>
    </row>
    <row r="72" spans="1:30" ht="22.5" customHeight="1" x14ac:dyDescent="0.25">
      <c r="A72" s="89"/>
      <c r="B72" s="96"/>
      <c r="C72" s="97"/>
      <c r="D72" s="97"/>
      <c r="E72" s="97"/>
      <c r="F72" s="97"/>
      <c r="G72" s="97"/>
      <c r="H72" s="97"/>
      <c r="I72" s="98"/>
      <c r="J72" s="22" t="s">
        <v>31</v>
      </c>
      <c r="K72" s="61">
        <f t="shared" si="12"/>
        <v>130806</v>
      </c>
      <c r="L72" s="61">
        <f t="shared" si="12"/>
        <v>4194</v>
      </c>
      <c r="M72" s="61">
        <f t="shared" si="12"/>
        <v>2626</v>
      </c>
      <c r="N72" s="61">
        <f t="shared" si="12"/>
        <v>5380</v>
      </c>
      <c r="O72" s="61">
        <f t="shared" si="12"/>
        <v>13260</v>
      </c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1">
        <f>Z63+Z66+Z69</f>
        <v>156266</v>
      </c>
      <c r="AC72" s="23"/>
      <c r="AD72" s="14" t="s">
        <v>95</v>
      </c>
    </row>
    <row r="73" spans="1:30" ht="22.5" customHeight="1" x14ac:dyDescent="0.25">
      <c r="A73" s="24" t="s">
        <v>34</v>
      </c>
      <c r="B73" s="103" t="s">
        <v>35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C73"/>
      <c r="AD73" s="14"/>
    </row>
    <row r="74" spans="1:30" ht="22.5" customHeight="1" x14ac:dyDescent="0.25">
      <c r="A74" s="102"/>
      <c r="B74" s="88" t="s">
        <v>208</v>
      </c>
      <c r="C74" s="88"/>
      <c r="D74" s="88"/>
      <c r="E74" s="88"/>
      <c r="F74" s="88"/>
      <c r="G74" s="88"/>
      <c r="H74" s="88"/>
      <c r="I74" s="88"/>
      <c r="J74" s="22" t="s">
        <v>29</v>
      </c>
      <c r="K74" s="61">
        <f>Z29</f>
        <v>51118</v>
      </c>
      <c r="L74" s="67">
        <v>1732</v>
      </c>
      <c r="M74" s="67">
        <v>1186</v>
      </c>
      <c r="N74" s="67">
        <v>2206</v>
      </c>
      <c r="O74" s="67">
        <v>5295</v>
      </c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1">
        <f t="shared" ref="Z74:Z82" si="13">SUM(K74:Y74)</f>
        <v>61537</v>
      </c>
      <c r="AB74" s="3" t="s">
        <v>70</v>
      </c>
      <c r="AC74" s="23" t="s">
        <v>71</v>
      </c>
      <c r="AD74" s="14" t="s">
        <v>96</v>
      </c>
    </row>
    <row r="75" spans="1:30" ht="22.5" customHeight="1" x14ac:dyDescent="0.25">
      <c r="A75" s="102"/>
      <c r="B75" s="88"/>
      <c r="C75" s="88"/>
      <c r="D75" s="88"/>
      <c r="E75" s="88"/>
      <c r="F75" s="88"/>
      <c r="G75" s="88"/>
      <c r="H75" s="88"/>
      <c r="I75" s="88"/>
      <c r="J75" s="22" t="s">
        <v>30</v>
      </c>
      <c r="K75" s="61">
        <f>Z30</f>
        <v>50702</v>
      </c>
      <c r="L75" s="67">
        <v>1461</v>
      </c>
      <c r="M75" s="67">
        <v>1054</v>
      </c>
      <c r="N75" s="67">
        <v>2072</v>
      </c>
      <c r="O75" s="67">
        <v>5322</v>
      </c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1">
        <f t="shared" si="13"/>
        <v>60611</v>
      </c>
      <c r="AC75" s="23" t="s">
        <v>71</v>
      </c>
      <c r="AD75" s="14" t="s">
        <v>97</v>
      </c>
    </row>
    <row r="76" spans="1:30" ht="22.5" customHeight="1" x14ac:dyDescent="0.25">
      <c r="A76" s="102"/>
      <c r="B76" s="88"/>
      <c r="C76" s="88"/>
      <c r="D76" s="88"/>
      <c r="E76" s="88"/>
      <c r="F76" s="88"/>
      <c r="G76" s="88"/>
      <c r="H76" s="88"/>
      <c r="I76" s="88"/>
      <c r="J76" s="22" t="s">
        <v>31</v>
      </c>
      <c r="K76" s="61">
        <f>SUM(K74:K75)</f>
        <v>101820</v>
      </c>
      <c r="L76" s="61">
        <f>SUM(L74:L75)</f>
        <v>3193</v>
      </c>
      <c r="M76" s="61">
        <f>SUM(M74:M75)</f>
        <v>2240</v>
      </c>
      <c r="N76" s="61">
        <f>SUM(N74:N75)</f>
        <v>4278</v>
      </c>
      <c r="O76" s="61">
        <f>SUM(O74:O75)</f>
        <v>10617</v>
      </c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1">
        <f t="shared" si="13"/>
        <v>122148</v>
      </c>
      <c r="AC76" s="23" t="s">
        <v>133</v>
      </c>
      <c r="AD76" s="14" t="s">
        <v>98</v>
      </c>
    </row>
    <row r="77" spans="1:30" ht="22.5" customHeight="1" x14ac:dyDescent="0.25">
      <c r="A77" s="87"/>
      <c r="B77" s="88" t="s">
        <v>209</v>
      </c>
      <c r="C77" s="88"/>
      <c r="D77" s="88"/>
      <c r="E77" s="88"/>
      <c r="F77" s="88"/>
      <c r="G77" s="88"/>
      <c r="H77" s="88"/>
      <c r="I77" s="88"/>
      <c r="J77" s="22" t="s">
        <v>29</v>
      </c>
      <c r="K77" s="61">
        <f>Z32</f>
        <v>517</v>
      </c>
      <c r="L77" s="67">
        <v>4</v>
      </c>
      <c r="M77" s="67">
        <v>5</v>
      </c>
      <c r="N77" s="67">
        <v>4</v>
      </c>
      <c r="O77" s="67">
        <v>36</v>
      </c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1">
        <f t="shared" si="13"/>
        <v>566</v>
      </c>
      <c r="AB77" s="3" t="s">
        <v>72</v>
      </c>
      <c r="AC77" s="23" t="s">
        <v>71</v>
      </c>
      <c r="AD77" s="14" t="s">
        <v>99</v>
      </c>
    </row>
    <row r="78" spans="1:30" ht="22.5" customHeight="1" x14ac:dyDescent="0.25">
      <c r="A78" s="87"/>
      <c r="B78" s="88"/>
      <c r="C78" s="88"/>
      <c r="D78" s="88"/>
      <c r="E78" s="88"/>
      <c r="F78" s="88"/>
      <c r="G78" s="88"/>
      <c r="H78" s="88"/>
      <c r="I78" s="88"/>
      <c r="J78" s="22" t="s">
        <v>30</v>
      </c>
      <c r="K78" s="61">
        <f>Z33</f>
        <v>284</v>
      </c>
      <c r="L78" s="67">
        <v>2</v>
      </c>
      <c r="M78" s="67">
        <v>8</v>
      </c>
      <c r="N78" s="67">
        <v>4</v>
      </c>
      <c r="O78" s="67">
        <v>33</v>
      </c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1">
        <f t="shared" si="13"/>
        <v>331</v>
      </c>
      <c r="AC78" s="23" t="s">
        <v>71</v>
      </c>
      <c r="AD78" s="14" t="s">
        <v>100</v>
      </c>
    </row>
    <row r="79" spans="1:30" ht="22.5" customHeight="1" x14ac:dyDescent="0.25">
      <c r="A79" s="87"/>
      <c r="B79" s="88"/>
      <c r="C79" s="88"/>
      <c r="D79" s="88"/>
      <c r="E79" s="88"/>
      <c r="F79" s="88"/>
      <c r="G79" s="88"/>
      <c r="H79" s="88"/>
      <c r="I79" s="88"/>
      <c r="J79" s="22" t="s">
        <v>31</v>
      </c>
      <c r="K79" s="61">
        <f>SUM(K77:K78)</f>
        <v>801</v>
      </c>
      <c r="L79" s="61">
        <f>SUM(L77:L78)</f>
        <v>6</v>
      </c>
      <c r="M79" s="61">
        <f>SUM(M77:M78)</f>
        <v>13</v>
      </c>
      <c r="N79" s="61">
        <f>SUM(N77:N78)</f>
        <v>8</v>
      </c>
      <c r="O79" s="61">
        <f>SUM(O77:O78)</f>
        <v>69</v>
      </c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1">
        <f t="shared" si="13"/>
        <v>897</v>
      </c>
      <c r="AC79" s="23" t="s">
        <v>133</v>
      </c>
      <c r="AD79" s="14" t="s">
        <v>101</v>
      </c>
    </row>
    <row r="80" spans="1:30" ht="22.5" customHeight="1" x14ac:dyDescent="0.25">
      <c r="A80" s="87"/>
      <c r="B80" s="88" t="s">
        <v>210</v>
      </c>
      <c r="C80" s="88"/>
      <c r="D80" s="88"/>
      <c r="E80" s="88"/>
      <c r="F80" s="88"/>
      <c r="G80" s="88"/>
      <c r="H80" s="88"/>
      <c r="I80" s="88"/>
      <c r="J80" s="22" t="s">
        <v>29</v>
      </c>
      <c r="K80" s="61">
        <f>Z35</f>
        <v>3085</v>
      </c>
      <c r="L80" s="67">
        <v>138</v>
      </c>
      <c r="M80" s="67">
        <v>8</v>
      </c>
      <c r="N80" s="67">
        <v>58</v>
      </c>
      <c r="O80" s="67">
        <v>390</v>
      </c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1">
        <f t="shared" si="13"/>
        <v>3679</v>
      </c>
      <c r="AB80" s="3" t="s">
        <v>73</v>
      </c>
      <c r="AC80" s="23" t="s">
        <v>71</v>
      </c>
      <c r="AD80" s="14" t="s">
        <v>102</v>
      </c>
    </row>
    <row r="81" spans="1:34" ht="22.5" customHeight="1" x14ac:dyDescent="0.25">
      <c r="A81" s="87"/>
      <c r="B81" s="88"/>
      <c r="C81" s="88"/>
      <c r="D81" s="88"/>
      <c r="E81" s="88"/>
      <c r="F81" s="88"/>
      <c r="G81" s="88"/>
      <c r="H81" s="88"/>
      <c r="I81" s="88"/>
      <c r="J81" s="22" t="s">
        <v>30</v>
      </c>
      <c r="K81" s="61">
        <f>Z36</f>
        <v>3386</v>
      </c>
      <c r="L81" s="67">
        <v>112</v>
      </c>
      <c r="M81" s="67">
        <v>7</v>
      </c>
      <c r="N81" s="67">
        <v>84</v>
      </c>
      <c r="O81" s="67">
        <v>368</v>
      </c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1">
        <f t="shared" si="13"/>
        <v>3957</v>
      </c>
      <c r="AC81" s="23" t="s">
        <v>71</v>
      </c>
      <c r="AD81" s="14" t="s">
        <v>103</v>
      </c>
    </row>
    <row r="82" spans="1:34" ht="22.5" customHeight="1" x14ac:dyDescent="0.25">
      <c r="A82" s="87"/>
      <c r="B82" s="88"/>
      <c r="C82" s="88"/>
      <c r="D82" s="88"/>
      <c r="E82" s="88"/>
      <c r="F82" s="88"/>
      <c r="G82" s="88"/>
      <c r="H82" s="88"/>
      <c r="I82" s="88"/>
      <c r="J82" s="22" t="s">
        <v>31</v>
      </c>
      <c r="K82" s="61">
        <f>SUM(K80:K81)</f>
        <v>6471</v>
      </c>
      <c r="L82" s="61">
        <f>SUM(L80:L81)</f>
        <v>250</v>
      </c>
      <c r="M82" s="61">
        <f>SUM(M80:M81)</f>
        <v>15</v>
      </c>
      <c r="N82" s="61">
        <f>SUM(N80:N81)</f>
        <v>142</v>
      </c>
      <c r="O82" s="61">
        <f>SUM(O80:O81)</f>
        <v>758</v>
      </c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1">
        <f t="shared" si="13"/>
        <v>7636</v>
      </c>
      <c r="AC82" s="23" t="s">
        <v>133</v>
      </c>
      <c r="AD82" s="14" t="s">
        <v>104</v>
      </c>
    </row>
    <row r="83" spans="1:34" ht="22.5" customHeight="1" x14ac:dyDescent="0.25">
      <c r="A83" s="89"/>
      <c r="B83" s="103" t="s">
        <v>211</v>
      </c>
      <c r="C83" s="103"/>
      <c r="D83" s="103"/>
      <c r="E83" s="103"/>
      <c r="F83" s="103"/>
      <c r="G83" s="103"/>
      <c r="H83" s="103"/>
      <c r="I83" s="103"/>
      <c r="J83" s="22" t="s">
        <v>29</v>
      </c>
      <c r="K83" s="61">
        <f t="shared" ref="K83:O85" si="14">K74+K77+K80</f>
        <v>54720</v>
      </c>
      <c r="L83" s="61">
        <f t="shared" si="14"/>
        <v>1874</v>
      </c>
      <c r="M83" s="61">
        <f t="shared" si="14"/>
        <v>1199</v>
      </c>
      <c r="N83" s="61">
        <f t="shared" si="14"/>
        <v>2268</v>
      </c>
      <c r="O83" s="61">
        <f t="shared" si="14"/>
        <v>5721</v>
      </c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1">
        <f>Z74+Z77+Z80</f>
        <v>65782</v>
      </c>
      <c r="AB83" s="25" t="s">
        <v>74</v>
      </c>
      <c r="AC83" s="23" t="s">
        <v>133</v>
      </c>
      <c r="AD83" s="14" t="s">
        <v>105</v>
      </c>
    </row>
    <row r="84" spans="1:34" ht="22.5" customHeight="1" x14ac:dyDescent="0.25">
      <c r="A84" s="89"/>
      <c r="B84" s="103"/>
      <c r="C84" s="103"/>
      <c r="D84" s="103"/>
      <c r="E84" s="103"/>
      <c r="F84" s="103"/>
      <c r="G84" s="103"/>
      <c r="H84" s="103"/>
      <c r="I84" s="103"/>
      <c r="J84" s="22" t="s">
        <v>30</v>
      </c>
      <c r="K84" s="61">
        <f t="shared" si="14"/>
        <v>54372</v>
      </c>
      <c r="L84" s="61">
        <f t="shared" si="14"/>
        <v>1575</v>
      </c>
      <c r="M84" s="61">
        <f t="shared" si="14"/>
        <v>1069</v>
      </c>
      <c r="N84" s="61">
        <f t="shared" si="14"/>
        <v>2160</v>
      </c>
      <c r="O84" s="61">
        <f t="shared" si="14"/>
        <v>5723</v>
      </c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1">
        <f>Z75+Z78+Z81</f>
        <v>64899</v>
      </c>
      <c r="AC84" s="23" t="s">
        <v>133</v>
      </c>
      <c r="AD84" s="14" t="s">
        <v>106</v>
      </c>
    </row>
    <row r="85" spans="1:34" ht="22.5" customHeight="1" x14ac:dyDescent="0.25">
      <c r="A85" s="89"/>
      <c r="B85" s="103"/>
      <c r="C85" s="103"/>
      <c r="D85" s="103"/>
      <c r="E85" s="103"/>
      <c r="F85" s="103"/>
      <c r="G85" s="103"/>
      <c r="H85" s="103"/>
      <c r="I85" s="103"/>
      <c r="J85" s="22" t="s">
        <v>31</v>
      </c>
      <c r="K85" s="61">
        <f t="shared" si="14"/>
        <v>109092</v>
      </c>
      <c r="L85" s="61">
        <f t="shared" si="14"/>
        <v>3449</v>
      </c>
      <c r="M85" s="61">
        <f t="shared" si="14"/>
        <v>2268</v>
      </c>
      <c r="N85" s="61">
        <f t="shared" si="14"/>
        <v>4428</v>
      </c>
      <c r="O85" s="61">
        <f t="shared" si="14"/>
        <v>11444</v>
      </c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1">
        <f>Z76+Z79+Z82</f>
        <v>130681</v>
      </c>
      <c r="AC85" s="23" t="s">
        <v>134</v>
      </c>
      <c r="AD85" s="14" t="s">
        <v>107</v>
      </c>
    </row>
    <row r="86" spans="1:34" ht="15.75" customHeight="1" x14ac:dyDescent="0.25">
      <c r="AA86" s="5" t="s">
        <v>75</v>
      </c>
      <c r="AC86" s="23"/>
    </row>
    <row r="87" spans="1:34" ht="16.5" customHeight="1" x14ac:dyDescent="0.25">
      <c r="C87" s="104" t="s">
        <v>189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AC87"/>
    </row>
    <row r="88" spans="1:34" ht="15" customHeight="1" x14ac:dyDescent="0.25">
      <c r="A88" s="26"/>
      <c r="B88" s="27"/>
      <c r="C88" s="107" t="s">
        <v>37</v>
      </c>
      <c r="D88" s="107"/>
      <c r="E88" s="107"/>
      <c r="F88" s="107"/>
      <c r="G88" s="107"/>
      <c r="H88" s="107"/>
      <c r="I88" s="107"/>
      <c r="J88" s="107" t="s">
        <v>38</v>
      </c>
      <c r="K88" s="107"/>
      <c r="L88" s="107"/>
      <c r="M88" s="107"/>
      <c r="N88" s="107" t="s">
        <v>39</v>
      </c>
      <c r="O88" s="107"/>
      <c r="P88" s="107"/>
      <c r="Q88" s="107"/>
      <c r="R88" s="107" t="s">
        <v>40</v>
      </c>
      <c r="S88" s="107"/>
      <c r="T88" s="107"/>
      <c r="U88" s="107"/>
      <c r="V88" s="107" t="s">
        <v>41</v>
      </c>
      <c r="W88" s="107"/>
      <c r="X88" s="107"/>
      <c r="Y88" s="107"/>
      <c r="Z88" s="28"/>
      <c r="AC88"/>
    </row>
    <row r="89" spans="1:34" ht="41.25" customHeight="1" x14ac:dyDescent="0.25">
      <c r="A89" s="29"/>
      <c r="B89" s="30"/>
      <c r="C89" s="120" t="s">
        <v>217</v>
      </c>
      <c r="D89" s="121"/>
      <c r="E89" s="121"/>
      <c r="F89" s="121"/>
      <c r="G89" s="121"/>
      <c r="H89" s="121"/>
      <c r="I89" s="122"/>
      <c r="J89" s="120" t="s">
        <v>217</v>
      </c>
      <c r="K89" s="121"/>
      <c r="L89" s="121"/>
      <c r="M89" s="122"/>
      <c r="N89" s="120" t="s">
        <v>217</v>
      </c>
      <c r="O89" s="121"/>
      <c r="P89" s="121"/>
      <c r="Q89" s="122"/>
      <c r="R89" s="120" t="s">
        <v>217</v>
      </c>
      <c r="S89" s="121"/>
      <c r="T89" s="121"/>
      <c r="U89" s="122"/>
      <c r="V89" s="120" t="s">
        <v>217</v>
      </c>
      <c r="W89" s="121"/>
      <c r="X89" s="121"/>
      <c r="Y89" s="122"/>
      <c r="AA89" s="32"/>
      <c r="AC89"/>
    </row>
    <row r="90" spans="1:34" ht="16.5" customHeight="1" x14ac:dyDescent="0.25">
      <c r="C90" s="108" t="s">
        <v>42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AC90"/>
    </row>
    <row r="91" spans="1:34" ht="33.75" customHeight="1" x14ac:dyDescent="0.25">
      <c r="A91" s="33"/>
      <c r="B91" s="34"/>
      <c r="C91" s="111" t="s">
        <v>185</v>
      </c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 t="s">
        <v>186</v>
      </c>
      <c r="R91" s="111"/>
      <c r="S91" s="111"/>
      <c r="T91" s="111"/>
      <c r="U91" s="111"/>
      <c r="V91" s="111"/>
      <c r="W91" s="111"/>
      <c r="X91" s="111"/>
      <c r="Y91" s="111"/>
      <c r="Z91" s="3"/>
      <c r="AC91"/>
    </row>
    <row r="92" spans="1:34" ht="106.5" customHeight="1" x14ac:dyDescent="0.25">
      <c r="A92" s="33"/>
      <c r="B92" s="34"/>
      <c r="C92" s="118" t="s">
        <v>217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8" t="s">
        <v>217</v>
      </c>
      <c r="R92" s="119"/>
      <c r="S92" s="119"/>
      <c r="T92" s="119"/>
      <c r="U92" s="119"/>
      <c r="V92" s="119"/>
      <c r="W92" s="119"/>
      <c r="X92" s="119"/>
      <c r="Y92" s="119"/>
      <c r="Z92" s="3"/>
      <c r="AC92"/>
    </row>
    <row r="93" spans="1:34" ht="15" customHeight="1" x14ac:dyDescent="0.25">
      <c r="AC93"/>
      <c r="AF93" s="5"/>
    </row>
    <row r="94" spans="1:34" ht="16.5" customHeight="1" x14ac:dyDescent="0.25">
      <c r="A94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Y94" s="1"/>
      <c r="Z94" s="1"/>
      <c r="AA94" s="2"/>
      <c r="AC94"/>
      <c r="AD94" t="s">
        <v>192</v>
      </c>
      <c r="AH94" s="65" t="s">
        <v>215</v>
      </c>
    </row>
    <row r="95" spans="1:34" ht="22.5" customHeight="1" x14ac:dyDescent="0.25">
      <c r="C95" s="27"/>
      <c r="D95" s="27"/>
      <c r="E95" s="27"/>
      <c r="F95" s="27"/>
      <c r="G95" s="27"/>
      <c r="H95" s="27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14"/>
      <c r="X95" s="36"/>
      <c r="Y95" s="80" t="s">
        <v>68</v>
      </c>
      <c r="Z95" s="81"/>
      <c r="AC95"/>
      <c r="AH95" s="65" t="s">
        <v>214</v>
      </c>
    </row>
    <row r="96" spans="1:34" ht="22.5" customHeight="1" x14ac:dyDescent="0.25">
      <c r="C96" s="27"/>
      <c r="D96" s="27"/>
      <c r="E96" s="27"/>
      <c r="F96" s="27"/>
      <c r="G96" s="27"/>
      <c r="H96" s="27"/>
      <c r="I96" s="78" t="s">
        <v>2</v>
      </c>
      <c r="J96" s="78"/>
      <c r="K96" s="78"/>
      <c r="L96" s="78"/>
      <c r="M96" s="78" t="s">
        <v>188</v>
      </c>
      <c r="N96" s="78"/>
      <c r="O96" s="78"/>
      <c r="P96" s="78"/>
      <c r="Q96" s="78"/>
      <c r="R96" s="78"/>
      <c r="S96" s="78"/>
      <c r="T96" s="78"/>
      <c r="U96" s="78"/>
      <c r="V96" s="78"/>
      <c r="W96" s="14"/>
      <c r="X96" s="36"/>
      <c r="Y96" s="82"/>
      <c r="Z96" s="83"/>
      <c r="AC96"/>
    </row>
    <row r="97" spans="1:30" ht="22.5" customHeight="1" x14ac:dyDescent="0.25">
      <c r="C97" s="27"/>
      <c r="D97" s="27"/>
      <c r="E97" s="27"/>
      <c r="F97" s="27"/>
      <c r="G97" s="27"/>
      <c r="H97" s="27"/>
      <c r="I97" s="78" t="s">
        <v>3</v>
      </c>
      <c r="J97" s="78"/>
      <c r="K97" s="78"/>
      <c r="L97" s="78"/>
      <c r="M97" s="78" t="s">
        <v>187</v>
      </c>
      <c r="N97" s="78"/>
      <c r="O97" s="78"/>
      <c r="P97" s="78"/>
      <c r="Q97" s="78"/>
      <c r="R97" s="78"/>
      <c r="S97" s="78"/>
      <c r="T97" s="78"/>
      <c r="U97" s="78"/>
      <c r="V97" s="78"/>
      <c r="W97" s="14"/>
      <c r="X97" s="27"/>
      <c r="Y97" s="85" t="s">
        <v>192</v>
      </c>
      <c r="Z97" s="85"/>
      <c r="AC97"/>
    </row>
    <row r="98" spans="1:30" ht="22.5" customHeight="1" x14ac:dyDescent="0.25">
      <c r="A98" s="40"/>
      <c r="B98" s="40"/>
      <c r="C98" s="40"/>
      <c r="D98" s="40"/>
      <c r="E98" s="40"/>
      <c r="F98" s="40"/>
      <c r="G98" s="40"/>
      <c r="H98" s="40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86"/>
      <c r="X98" s="86"/>
      <c r="Y98" s="86"/>
      <c r="Z98" s="86"/>
      <c r="AC98"/>
    </row>
    <row r="99" spans="1:30" ht="22.5" customHeight="1" x14ac:dyDescent="0.25">
      <c r="A99" s="40"/>
      <c r="B99" s="40"/>
      <c r="C99" s="40"/>
      <c r="D99" s="40"/>
      <c r="E99" s="40"/>
      <c r="F99" s="40"/>
      <c r="G99" s="40"/>
      <c r="H99" s="40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86"/>
      <c r="X99" s="86"/>
      <c r="Y99" s="86"/>
      <c r="Z99" s="86"/>
      <c r="AC99"/>
    </row>
    <row r="100" spans="1:30" ht="23.2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30" t="s">
        <v>193</v>
      </c>
      <c r="X100" s="130"/>
      <c r="Y100" s="130"/>
      <c r="Z100" s="130"/>
      <c r="AC100"/>
    </row>
    <row r="101" spans="1:30" ht="24.95" customHeight="1" x14ac:dyDescent="0.25">
      <c r="A101" s="12" t="s">
        <v>4</v>
      </c>
      <c r="B101" s="131" t="s">
        <v>5</v>
      </c>
      <c r="C101" s="131"/>
      <c r="D101" s="131"/>
      <c r="E101" s="131"/>
      <c r="F101" s="131"/>
      <c r="G101" s="131"/>
      <c r="H101" s="131"/>
      <c r="I101" s="131"/>
      <c r="J101" s="131"/>
      <c r="K101" s="131" t="s">
        <v>6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C101"/>
    </row>
    <row r="102" spans="1:30" ht="44.25" customHeight="1" x14ac:dyDescent="0.25">
      <c r="A102" s="12" t="s">
        <v>43</v>
      </c>
      <c r="B102" s="103" t="s">
        <v>44</v>
      </c>
      <c r="C102" s="103"/>
      <c r="D102" s="103"/>
      <c r="E102" s="103"/>
      <c r="F102" s="103"/>
      <c r="G102" s="103"/>
      <c r="H102" s="103"/>
      <c r="I102" s="103"/>
      <c r="J102" s="103"/>
      <c r="K102" s="11" t="s">
        <v>142</v>
      </c>
      <c r="L102" s="11" t="s">
        <v>144</v>
      </c>
      <c r="M102" s="11" t="s">
        <v>146</v>
      </c>
      <c r="N102" s="11" t="s">
        <v>148</v>
      </c>
      <c r="O102" s="11" t="s">
        <v>150</v>
      </c>
      <c r="P102" s="11" t="s">
        <v>152</v>
      </c>
      <c r="Q102" s="11" t="s">
        <v>154</v>
      </c>
      <c r="R102" s="11" t="s">
        <v>156</v>
      </c>
      <c r="S102" s="11" t="s">
        <v>158</v>
      </c>
      <c r="T102" s="11" t="s">
        <v>160</v>
      </c>
      <c r="U102" s="11" t="s">
        <v>162</v>
      </c>
      <c r="V102" s="11" t="s">
        <v>164</v>
      </c>
      <c r="W102" s="11" t="s">
        <v>166</v>
      </c>
      <c r="X102" s="11" t="s">
        <v>168</v>
      </c>
      <c r="Y102" s="11" t="s">
        <v>170</v>
      </c>
      <c r="Z102" s="12" t="s">
        <v>171</v>
      </c>
      <c r="AC102"/>
      <c r="AD102" s="14" t="s">
        <v>140</v>
      </c>
    </row>
    <row r="103" spans="1:30" ht="12.75" customHeight="1" x14ac:dyDescent="0.25">
      <c r="A103" s="15" t="s">
        <v>8</v>
      </c>
      <c r="B103" s="132" t="s">
        <v>9</v>
      </c>
      <c r="C103" s="132"/>
      <c r="D103" s="132"/>
      <c r="E103" s="132"/>
      <c r="F103" s="132"/>
      <c r="G103" s="132"/>
      <c r="H103" s="132"/>
      <c r="I103" s="132"/>
      <c r="J103" s="132"/>
      <c r="K103" s="16" t="s">
        <v>10</v>
      </c>
      <c r="L103" s="16" t="s">
        <v>11</v>
      </c>
      <c r="M103" s="16" t="s">
        <v>12</v>
      </c>
      <c r="N103" s="16" t="s">
        <v>13</v>
      </c>
      <c r="O103" s="16" t="s">
        <v>14</v>
      </c>
      <c r="P103" s="16" t="s">
        <v>15</v>
      </c>
      <c r="Q103" s="16" t="s">
        <v>16</v>
      </c>
      <c r="R103" s="16" t="s">
        <v>17</v>
      </c>
      <c r="S103" s="16" t="s">
        <v>18</v>
      </c>
      <c r="T103" s="16" t="s">
        <v>19</v>
      </c>
      <c r="U103" s="16" t="s">
        <v>20</v>
      </c>
      <c r="V103" s="16" t="s">
        <v>21</v>
      </c>
      <c r="W103" s="16" t="s">
        <v>22</v>
      </c>
      <c r="X103" s="16" t="s">
        <v>23</v>
      </c>
      <c r="Y103" s="16" t="s">
        <v>24</v>
      </c>
      <c r="Z103" s="16" t="s">
        <v>25</v>
      </c>
      <c r="AA103" s="17"/>
      <c r="AC103"/>
      <c r="AD103" s="17"/>
    </row>
    <row r="104" spans="1:30" ht="22.5" customHeight="1" x14ac:dyDescent="0.25">
      <c r="A104" s="134" t="s">
        <v>45</v>
      </c>
      <c r="B104" s="135" t="s">
        <v>46</v>
      </c>
      <c r="C104" s="136"/>
      <c r="D104" s="136"/>
      <c r="E104" s="136"/>
      <c r="F104" s="136"/>
      <c r="G104" s="136"/>
      <c r="H104" s="136"/>
      <c r="I104" s="137"/>
      <c r="J104" s="22" t="s">
        <v>29</v>
      </c>
      <c r="K104" s="76">
        <v>14</v>
      </c>
      <c r="L104" s="76">
        <v>17</v>
      </c>
      <c r="M104" s="76">
        <v>20</v>
      </c>
      <c r="N104" s="76">
        <v>8</v>
      </c>
      <c r="O104" s="76">
        <v>11</v>
      </c>
      <c r="P104" s="76">
        <v>14</v>
      </c>
      <c r="Q104" s="76">
        <v>25</v>
      </c>
      <c r="R104" s="76">
        <v>10</v>
      </c>
      <c r="S104" s="76">
        <v>10</v>
      </c>
      <c r="T104" s="76">
        <v>8</v>
      </c>
      <c r="U104" s="76">
        <v>14</v>
      </c>
      <c r="V104" s="76">
        <v>2</v>
      </c>
      <c r="W104" s="76">
        <v>8</v>
      </c>
      <c r="X104" s="76">
        <v>8</v>
      </c>
      <c r="Y104" s="76">
        <v>5</v>
      </c>
      <c r="Z104" s="60">
        <f t="shared" ref="Z104:Z109" si="15">SUM(K104:Y104)</f>
        <v>174</v>
      </c>
      <c r="AB104" s="3" t="s">
        <v>128</v>
      </c>
      <c r="AC104" s="23" t="s">
        <v>76</v>
      </c>
      <c r="AD104" s="14" t="s">
        <v>108</v>
      </c>
    </row>
    <row r="105" spans="1:30" ht="22.5" customHeight="1" x14ac:dyDescent="0.25">
      <c r="A105" s="134"/>
      <c r="B105" s="138"/>
      <c r="C105" s="139"/>
      <c r="D105" s="139"/>
      <c r="E105" s="139"/>
      <c r="F105" s="139"/>
      <c r="G105" s="139"/>
      <c r="H105" s="139"/>
      <c r="I105" s="140"/>
      <c r="J105" s="22" t="s">
        <v>30</v>
      </c>
      <c r="K105" s="76">
        <v>11</v>
      </c>
      <c r="L105" s="76">
        <v>20</v>
      </c>
      <c r="M105" s="76">
        <v>24</v>
      </c>
      <c r="N105" s="76">
        <v>6</v>
      </c>
      <c r="O105" s="76">
        <v>9</v>
      </c>
      <c r="P105" s="76">
        <v>9</v>
      </c>
      <c r="Q105" s="76">
        <v>30</v>
      </c>
      <c r="R105" s="76">
        <v>9</v>
      </c>
      <c r="S105" s="76">
        <v>12</v>
      </c>
      <c r="T105" s="76">
        <v>14</v>
      </c>
      <c r="U105" s="76">
        <v>6</v>
      </c>
      <c r="V105" s="76">
        <v>2</v>
      </c>
      <c r="W105" s="76">
        <v>5</v>
      </c>
      <c r="X105" s="76">
        <v>12</v>
      </c>
      <c r="Y105" s="76">
        <v>4</v>
      </c>
      <c r="Z105" s="60">
        <f t="shared" si="15"/>
        <v>173</v>
      </c>
      <c r="AC105" s="23" t="s">
        <v>76</v>
      </c>
      <c r="AD105" s="14" t="s">
        <v>109</v>
      </c>
    </row>
    <row r="106" spans="1:30" ht="22.5" customHeight="1" x14ac:dyDescent="0.25">
      <c r="A106" s="134"/>
      <c r="B106" s="141"/>
      <c r="C106" s="142"/>
      <c r="D106" s="142"/>
      <c r="E106" s="142"/>
      <c r="F106" s="142"/>
      <c r="G106" s="142"/>
      <c r="H106" s="142"/>
      <c r="I106" s="143"/>
      <c r="J106" s="22" t="s">
        <v>31</v>
      </c>
      <c r="K106" s="61">
        <f t="shared" ref="K106:Y106" si="16">SUM(K104:K105)</f>
        <v>25</v>
      </c>
      <c r="L106" s="61">
        <f t="shared" si="16"/>
        <v>37</v>
      </c>
      <c r="M106" s="61">
        <f t="shared" si="16"/>
        <v>44</v>
      </c>
      <c r="N106" s="61">
        <f t="shared" si="16"/>
        <v>14</v>
      </c>
      <c r="O106" s="61">
        <f t="shared" si="16"/>
        <v>20</v>
      </c>
      <c r="P106" s="61">
        <f t="shared" si="16"/>
        <v>23</v>
      </c>
      <c r="Q106" s="61">
        <f t="shared" si="16"/>
        <v>55</v>
      </c>
      <c r="R106" s="61">
        <f t="shared" si="16"/>
        <v>19</v>
      </c>
      <c r="S106" s="61">
        <f t="shared" si="16"/>
        <v>22</v>
      </c>
      <c r="T106" s="61">
        <f t="shared" si="16"/>
        <v>22</v>
      </c>
      <c r="U106" s="61">
        <f t="shared" si="16"/>
        <v>20</v>
      </c>
      <c r="V106" s="61">
        <f t="shared" si="16"/>
        <v>4</v>
      </c>
      <c r="W106" s="61">
        <f t="shared" si="16"/>
        <v>13</v>
      </c>
      <c r="X106" s="61">
        <f t="shared" si="16"/>
        <v>20</v>
      </c>
      <c r="Y106" s="61">
        <f t="shared" si="16"/>
        <v>9</v>
      </c>
      <c r="Z106" s="61">
        <f t="shared" si="15"/>
        <v>347</v>
      </c>
      <c r="AC106" s="23" t="s">
        <v>135</v>
      </c>
      <c r="AD106" s="14" t="s">
        <v>110</v>
      </c>
    </row>
    <row r="107" spans="1:30" ht="22.5" customHeight="1" x14ac:dyDescent="0.25">
      <c r="A107" s="134" t="s">
        <v>47</v>
      </c>
      <c r="B107" s="135" t="s">
        <v>48</v>
      </c>
      <c r="C107" s="136"/>
      <c r="D107" s="136"/>
      <c r="E107" s="136"/>
      <c r="F107" s="136"/>
      <c r="G107" s="136"/>
      <c r="H107" s="136"/>
      <c r="I107" s="137"/>
      <c r="J107" s="22" t="s">
        <v>29</v>
      </c>
      <c r="K107" s="67">
        <v>14</v>
      </c>
      <c r="L107" s="67">
        <v>30</v>
      </c>
      <c r="M107" s="67">
        <v>17</v>
      </c>
      <c r="N107" s="67">
        <v>10</v>
      </c>
      <c r="O107" s="67">
        <v>21</v>
      </c>
      <c r="P107" s="67">
        <v>12</v>
      </c>
      <c r="Q107" s="67">
        <v>40</v>
      </c>
      <c r="R107" s="67">
        <v>5</v>
      </c>
      <c r="S107" s="67">
        <v>4</v>
      </c>
      <c r="T107" s="67">
        <v>3</v>
      </c>
      <c r="U107" s="67">
        <v>10</v>
      </c>
      <c r="V107" s="67">
        <v>7</v>
      </c>
      <c r="W107" s="67">
        <v>13</v>
      </c>
      <c r="X107" s="67">
        <v>9</v>
      </c>
      <c r="Y107" s="67">
        <v>10</v>
      </c>
      <c r="Z107" s="60">
        <f t="shared" si="15"/>
        <v>205</v>
      </c>
      <c r="AB107" s="25" t="s">
        <v>129</v>
      </c>
      <c r="AC107" s="23" t="s">
        <v>132</v>
      </c>
      <c r="AD107" s="14" t="s">
        <v>111</v>
      </c>
    </row>
    <row r="108" spans="1:30" ht="22.5" customHeight="1" x14ac:dyDescent="0.25">
      <c r="A108" s="134"/>
      <c r="B108" s="138"/>
      <c r="C108" s="139"/>
      <c r="D108" s="139"/>
      <c r="E108" s="139"/>
      <c r="F108" s="139"/>
      <c r="G108" s="139"/>
      <c r="H108" s="139"/>
      <c r="I108" s="140"/>
      <c r="J108" s="22" t="s">
        <v>30</v>
      </c>
      <c r="K108" s="67">
        <v>18</v>
      </c>
      <c r="L108" s="67">
        <v>31</v>
      </c>
      <c r="M108" s="67">
        <v>24</v>
      </c>
      <c r="N108" s="67">
        <v>10</v>
      </c>
      <c r="O108" s="67">
        <v>25</v>
      </c>
      <c r="P108" s="67">
        <v>5</v>
      </c>
      <c r="Q108" s="67">
        <v>50</v>
      </c>
      <c r="R108" s="67">
        <v>8</v>
      </c>
      <c r="S108" s="67">
        <v>6</v>
      </c>
      <c r="T108" s="67">
        <v>5</v>
      </c>
      <c r="U108" s="67">
        <v>16</v>
      </c>
      <c r="V108" s="67">
        <v>8</v>
      </c>
      <c r="W108" s="67">
        <v>17</v>
      </c>
      <c r="X108" s="67">
        <v>17</v>
      </c>
      <c r="Y108" s="67">
        <v>9</v>
      </c>
      <c r="Z108" s="60">
        <f t="shared" si="15"/>
        <v>249</v>
      </c>
      <c r="AC108" s="23" t="s">
        <v>132</v>
      </c>
      <c r="AD108" s="14" t="s">
        <v>112</v>
      </c>
    </row>
    <row r="109" spans="1:30" ht="22.5" customHeight="1" x14ac:dyDescent="0.25">
      <c r="A109" s="134"/>
      <c r="B109" s="141"/>
      <c r="C109" s="142"/>
      <c r="D109" s="142"/>
      <c r="E109" s="142"/>
      <c r="F109" s="142"/>
      <c r="G109" s="142"/>
      <c r="H109" s="142"/>
      <c r="I109" s="143"/>
      <c r="J109" s="22" t="s">
        <v>31</v>
      </c>
      <c r="K109" s="61">
        <f t="shared" ref="K109:Y109" si="17">SUM(K107:K108)</f>
        <v>32</v>
      </c>
      <c r="L109" s="61">
        <f t="shared" si="17"/>
        <v>61</v>
      </c>
      <c r="M109" s="61">
        <f t="shared" si="17"/>
        <v>41</v>
      </c>
      <c r="N109" s="61">
        <f t="shared" si="17"/>
        <v>20</v>
      </c>
      <c r="O109" s="61">
        <f t="shared" si="17"/>
        <v>46</v>
      </c>
      <c r="P109" s="61">
        <f t="shared" si="17"/>
        <v>17</v>
      </c>
      <c r="Q109" s="61">
        <f t="shared" si="17"/>
        <v>90</v>
      </c>
      <c r="R109" s="61">
        <f t="shared" si="17"/>
        <v>13</v>
      </c>
      <c r="S109" s="61">
        <f t="shared" si="17"/>
        <v>10</v>
      </c>
      <c r="T109" s="61">
        <f t="shared" si="17"/>
        <v>8</v>
      </c>
      <c r="U109" s="61">
        <f t="shared" si="17"/>
        <v>26</v>
      </c>
      <c r="V109" s="61">
        <f t="shared" si="17"/>
        <v>15</v>
      </c>
      <c r="W109" s="61">
        <f t="shared" si="17"/>
        <v>30</v>
      </c>
      <c r="X109" s="61">
        <f t="shared" si="17"/>
        <v>26</v>
      </c>
      <c r="Y109" s="61">
        <f t="shared" si="17"/>
        <v>19</v>
      </c>
      <c r="Z109" s="61">
        <f t="shared" si="15"/>
        <v>454</v>
      </c>
      <c r="AA109" s="42"/>
      <c r="AC109" s="23" t="s">
        <v>136</v>
      </c>
      <c r="AD109" s="5" t="s">
        <v>113</v>
      </c>
    </row>
    <row r="110" spans="1:30" ht="22.5" customHeight="1" x14ac:dyDescent="0.25">
      <c r="A110" s="43" t="s">
        <v>49</v>
      </c>
      <c r="B110" s="103" t="s">
        <v>50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C110" s="23"/>
      <c r="AD110" s="5"/>
    </row>
    <row r="111" spans="1:30" ht="39.950000000000003" customHeight="1" x14ac:dyDescent="0.25">
      <c r="A111" s="22" t="s">
        <v>45</v>
      </c>
      <c r="B111" s="88" t="s">
        <v>126</v>
      </c>
      <c r="C111" s="88"/>
      <c r="D111" s="88"/>
      <c r="E111" s="88"/>
      <c r="F111" s="88"/>
      <c r="G111" s="88"/>
      <c r="H111" s="88"/>
      <c r="I111" s="88"/>
      <c r="J111" s="88"/>
      <c r="K111" s="67">
        <v>11625</v>
      </c>
      <c r="L111" s="67">
        <v>13775</v>
      </c>
      <c r="M111" s="67">
        <v>13256</v>
      </c>
      <c r="N111" s="67">
        <v>9742</v>
      </c>
      <c r="O111" s="67">
        <v>8173</v>
      </c>
      <c r="P111" s="67">
        <v>13515</v>
      </c>
      <c r="Q111" s="67">
        <v>9343</v>
      </c>
      <c r="R111" s="67">
        <v>3082</v>
      </c>
      <c r="S111" s="67">
        <v>4492</v>
      </c>
      <c r="T111" s="67">
        <v>10281</v>
      </c>
      <c r="U111" s="67">
        <v>6688</v>
      </c>
      <c r="V111" s="67">
        <v>6896</v>
      </c>
      <c r="W111" s="67">
        <v>5570</v>
      </c>
      <c r="X111" s="67">
        <v>7249</v>
      </c>
      <c r="Y111" s="67">
        <v>2100</v>
      </c>
      <c r="Z111" s="60">
        <f>SUM(K111:Y111)</f>
        <v>125787</v>
      </c>
      <c r="AB111" s="64" t="s">
        <v>130</v>
      </c>
      <c r="AC111" s="23" t="s">
        <v>69</v>
      </c>
      <c r="AD111" s="14" t="s">
        <v>114</v>
      </c>
    </row>
    <row r="112" spans="1:30" ht="39.950000000000003" customHeight="1" x14ac:dyDescent="0.25">
      <c r="A112" s="22" t="s">
        <v>47</v>
      </c>
      <c r="B112" s="88" t="s">
        <v>51</v>
      </c>
      <c r="C112" s="88"/>
      <c r="D112" s="88"/>
      <c r="E112" s="88"/>
      <c r="F112" s="88"/>
      <c r="G112" s="88"/>
      <c r="H112" s="88"/>
      <c r="I112" s="88"/>
      <c r="J112" s="88"/>
      <c r="K112" s="67">
        <v>6</v>
      </c>
      <c r="L112" s="67">
        <v>15</v>
      </c>
      <c r="M112" s="67">
        <v>11</v>
      </c>
      <c r="N112" s="67">
        <v>4</v>
      </c>
      <c r="O112" s="67">
        <v>10</v>
      </c>
      <c r="P112" s="67">
        <v>9</v>
      </c>
      <c r="Q112" s="67">
        <v>7</v>
      </c>
      <c r="R112" s="67">
        <v>1</v>
      </c>
      <c r="S112" s="67">
        <v>1</v>
      </c>
      <c r="T112" s="67">
        <v>3</v>
      </c>
      <c r="U112" s="67">
        <v>6</v>
      </c>
      <c r="V112" s="67">
        <v>4</v>
      </c>
      <c r="W112" s="67">
        <v>6</v>
      </c>
      <c r="X112" s="67">
        <v>8</v>
      </c>
      <c r="Y112" s="67">
        <v>1</v>
      </c>
      <c r="Z112" s="60">
        <f>SUM(K112:Y112)</f>
        <v>92</v>
      </c>
      <c r="AC112" s="23" t="s">
        <v>69</v>
      </c>
      <c r="AD112" s="14" t="s">
        <v>115</v>
      </c>
    </row>
    <row r="113" spans="1:34" ht="45.75" customHeight="1" x14ac:dyDescent="0.25">
      <c r="A113" s="22" t="s">
        <v>52</v>
      </c>
      <c r="B113" s="88" t="s">
        <v>53</v>
      </c>
      <c r="C113" s="88"/>
      <c r="D113" s="88"/>
      <c r="E113" s="88"/>
      <c r="F113" s="88"/>
      <c r="G113" s="88"/>
      <c r="H113" s="88"/>
      <c r="I113" s="88"/>
      <c r="J113" s="88"/>
      <c r="K113" s="67">
        <v>1093</v>
      </c>
      <c r="L113" s="67">
        <v>2298</v>
      </c>
      <c r="M113" s="67">
        <v>1286</v>
      </c>
      <c r="N113" s="67">
        <v>809</v>
      </c>
      <c r="O113" s="67">
        <v>1049</v>
      </c>
      <c r="P113" s="67">
        <v>2457</v>
      </c>
      <c r="Q113" s="67">
        <v>1811</v>
      </c>
      <c r="R113" s="67">
        <v>284</v>
      </c>
      <c r="S113" s="67">
        <v>460</v>
      </c>
      <c r="T113" s="67">
        <v>1457</v>
      </c>
      <c r="U113" s="67">
        <v>795</v>
      </c>
      <c r="V113" s="67">
        <v>1521</v>
      </c>
      <c r="W113" s="67">
        <v>386</v>
      </c>
      <c r="X113" s="67">
        <v>676</v>
      </c>
      <c r="Y113" s="67">
        <v>221</v>
      </c>
      <c r="Z113" s="60">
        <f>SUM(K113:Y113)</f>
        <v>16603</v>
      </c>
      <c r="AC113" s="23" t="s">
        <v>69</v>
      </c>
      <c r="AD113" s="14" t="s">
        <v>116</v>
      </c>
    </row>
    <row r="114" spans="1:34" ht="39.950000000000003" customHeight="1" x14ac:dyDescent="0.25">
      <c r="A114" s="22" t="s">
        <v>54</v>
      </c>
      <c r="B114" s="88" t="s">
        <v>55</v>
      </c>
      <c r="C114" s="88"/>
      <c r="D114" s="88"/>
      <c r="E114" s="88"/>
      <c r="F114" s="88"/>
      <c r="G114" s="88"/>
      <c r="H114" s="88"/>
      <c r="I114" s="88"/>
      <c r="J114" s="88"/>
      <c r="K114" s="61">
        <f t="shared" ref="K114:Y114" si="18">K111-K112-K113</f>
        <v>10526</v>
      </c>
      <c r="L114" s="61">
        <f t="shared" si="18"/>
        <v>11462</v>
      </c>
      <c r="M114" s="61">
        <f t="shared" si="18"/>
        <v>11959</v>
      </c>
      <c r="N114" s="61">
        <f t="shared" si="18"/>
        <v>8929</v>
      </c>
      <c r="O114" s="61">
        <f t="shared" si="18"/>
        <v>7114</v>
      </c>
      <c r="P114" s="61">
        <f t="shared" si="18"/>
        <v>11049</v>
      </c>
      <c r="Q114" s="61">
        <f t="shared" si="18"/>
        <v>7525</v>
      </c>
      <c r="R114" s="61">
        <f t="shared" si="18"/>
        <v>2797</v>
      </c>
      <c r="S114" s="61">
        <f t="shared" si="18"/>
        <v>4031</v>
      </c>
      <c r="T114" s="61">
        <f t="shared" si="18"/>
        <v>8821</v>
      </c>
      <c r="U114" s="61">
        <f t="shared" si="18"/>
        <v>5887</v>
      </c>
      <c r="V114" s="61">
        <f t="shared" si="18"/>
        <v>5371</v>
      </c>
      <c r="W114" s="61">
        <f t="shared" si="18"/>
        <v>5178</v>
      </c>
      <c r="X114" s="61">
        <f t="shared" si="18"/>
        <v>6565</v>
      </c>
      <c r="Y114" s="61">
        <f t="shared" si="18"/>
        <v>1878</v>
      </c>
      <c r="Z114" s="61">
        <f>SUM(K114:Y114)</f>
        <v>109092</v>
      </c>
      <c r="AB114" s="25" t="s">
        <v>77</v>
      </c>
      <c r="AC114" s="23" t="s">
        <v>137</v>
      </c>
      <c r="AD114" s="14" t="s">
        <v>117</v>
      </c>
    </row>
    <row r="115" spans="1:34" ht="15.75" customHeight="1" x14ac:dyDescent="0.25">
      <c r="A115" s="29"/>
      <c r="B115" s="30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AA115" s="5" t="s">
        <v>75</v>
      </c>
      <c r="AC115" s="23"/>
    </row>
    <row r="116" spans="1:34" ht="16.5" customHeight="1" x14ac:dyDescent="0.25">
      <c r="C116" s="104" t="s">
        <v>189</v>
      </c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AC116"/>
    </row>
    <row r="117" spans="1:34" ht="15" customHeight="1" x14ac:dyDescent="0.25">
      <c r="A117" s="26"/>
      <c r="B117" s="27"/>
      <c r="C117" s="107" t="s">
        <v>37</v>
      </c>
      <c r="D117" s="107"/>
      <c r="E117" s="107"/>
      <c r="F117" s="107"/>
      <c r="G117" s="107"/>
      <c r="H117" s="107"/>
      <c r="I117" s="107"/>
      <c r="J117" s="107" t="s">
        <v>38</v>
      </c>
      <c r="K117" s="107"/>
      <c r="L117" s="107"/>
      <c r="M117" s="107"/>
      <c r="N117" s="107" t="s">
        <v>39</v>
      </c>
      <c r="O117" s="107"/>
      <c r="P117" s="107"/>
      <c r="Q117" s="107"/>
      <c r="R117" s="107" t="s">
        <v>40</v>
      </c>
      <c r="S117" s="107"/>
      <c r="T117" s="107"/>
      <c r="U117" s="107"/>
      <c r="V117" s="107" t="s">
        <v>41</v>
      </c>
      <c r="W117" s="107"/>
      <c r="X117" s="107"/>
      <c r="Y117" s="107"/>
      <c r="Z117" s="28"/>
      <c r="AC117"/>
    </row>
    <row r="118" spans="1:34" ht="42" customHeight="1" x14ac:dyDescent="0.25">
      <c r="A118" s="29"/>
      <c r="B118" s="30"/>
      <c r="C118" s="120" t="s">
        <v>217</v>
      </c>
      <c r="D118" s="121"/>
      <c r="E118" s="121"/>
      <c r="F118" s="121"/>
      <c r="G118" s="121"/>
      <c r="H118" s="121"/>
      <c r="I118" s="122"/>
      <c r="J118" s="120" t="s">
        <v>217</v>
      </c>
      <c r="K118" s="121"/>
      <c r="L118" s="121"/>
      <c r="M118" s="122"/>
      <c r="N118" s="120" t="s">
        <v>217</v>
      </c>
      <c r="O118" s="121"/>
      <c r="P118" s="121"/>
      <c r="Q118" s="122"/>
      <c r="R118" s="120" t="s">
        <v>217</v>
      </c>
      <c r="S118" s="121"/>
      <c r="T118" s="121"/>
      <c r="U118" s="122"/>
      <c r="V118" s="120" t="s">
        <v>217</v>
      </c>
      <c r="W118" s="121"/>
      <c r="X118" s="121"/>
      <c r="Y118" s="122"/>
      <c r="AA118" s="32"/>
      <c r="AC118"/>
    </row>
    <row r="119" spans="1:34" ht="16.5" customHeight="1" x14ac:dyDescent="0.25">
      <c r="C119" s="108" t="s">
        <v>42</v>
      </c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10"/>
      <c r="AC119"/>
    </row>
    <row r="120" spans="1:34" ht="33.75" customHeight="1" x14ac:dyDescent="0.25">
      <c r="A120" s="33"/>
      <c r="B120" s="34"/>
      <c r="C120" s="111" t="s">
        <v>185</v>
      </c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 t="s">
        <v>186</v>
      </c>
      <c r="R120" s="111"/>
      <c r="S120" s="111"/>
      <c r="T120" s="111"/>
      <c r="U120" s="111"/>
      <c r="V120" s="111"/>
      <c r="W120" s="111"/>
      <c r="X120" s="111"/>
      <c r="Y120" s="111"/>
      <c r="Z120" s="3"/>
      <c r="AC120"/>
    </row>
    <row r="121" spans="1:34" ht="106.5" customHeight="1" x14ac:dyDescent="0.25">
      <c r="A121" s="33"/>
      <c r="B121" s="34"/>
      <c r="C121" s="118" t="s">
        <v>217</v>
      </c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8" t="s">
        <v>217</v>
      </c>
      <c r="R121" s="119"/>
      <c r="S121" s="119"/>
      <c r="T121" s="119"/>
      <c r="U121" s="119"/>
      <c r="V121" s="119"/>
      <c r="W121" s="119"/>
      <c r="X121" s="119"/>
      <c r="Y121" s="119"/>
      <c r="Z121" s="3"/>
      <c r="AC121"/>
    </row>
    <row r="122" spans="1:34" ht="15" customHeight="1" x14ac:dyDescent="0.25">
      <c r="AC122"/>
      <c r="AF122" s="5"/>
    </row>
    <row r="123" spans="1:34" ht="16.5" customHeight="1" x14ac:dyDescent="0.25">
      <c r="A123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Y123" s="1"/>
      <c r="Z123" s="1"/>
      <c r="AA123" s="2"/>
      <c r="AC123"/>
      <c r="AD123" t="s">
        <v>198</v>
      </c>
      <c r="AH123" s="65" t="s">
        <v>215</v>
      </c>
    </row>
    <row r="124" spans="1:34" ht="22.5" customHeight="1" x14ac:dyDescent="0.25">
      <c r="C124" s="27"/>
      <c r="D124" s="27"/>
      <c r="E124" s="27"/>
      <c r="F124" s="27"/>
      <c r="G124" s="27"/>
      <c r="H124" s="27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14"/>
      <c r="X124" s="36"/>
      <c r="Y124" s="80" t="s">
        <v>68</v>
      </c>
      <c r="Z124" s="81"/>
      <c r="AC124"/>
      <c r="AH124" s="65" t="s">
        <v>214</v>
      </c>
    </row>
    <row r="125" spans="1:34" ht="22.5" customHeight="1" x14ac:dyDescent="0.25">
      <c r="C125" s="27"/>
      <c r="D125" s="27"/>
      <c r="E125" s="27"/>
      <c r="F125" s="27"/>
      <c r="G125" s="27"/>
      <c r="H125" s="27"/>
      <c r="I125" s="78" t="s">
        <v>2</v>
      </c>
      <c r="J125" s="78"/>
      <c r="K125" s="78"/>
      <c r="L125" s="78"/>
      <c r="M125" s="78" t="s">
        <v>188</v>
      </c>
      <c r="N125" s="78"/>
      <c r="O125" s="78"/>
      <c r="P125" s="78"/>
      <c r="Q125" s="78"/>
      <c r="R125" s="78"/>
      <c r="S125" s="78"/>
      <c r="T125" s="78"/>
      <c r="U125" s="78"/>
      <c r="V125" s="78"/>
      <c r="W125" s="14"/>
      <c r="X125" s="36"/>
      <c r="Y125" s="82"/>
      <c r="Z125" s="83"/>
      <c r="AC125"/>
    </row>
    <row r="126" spans="1:34" ht="22.5" customHeight="1" x14ac:dyDescent="0.25">
      <c r="C126" s="27"/>
      <c r="D126" s="27"/>
      <c r="E126" s="27"/>
      <c r="F126" s="27"/>
      <c r="G126" s="27"/>
      <c r="H126" s="27"/>
      <c r="I126" s="78" t="s">
        <v>3</v>
      </c>
      <c r="J126" s="78"/>
      <c r="K126" s="78"/>
      <c r="L126" s="78"/>
      <c r="M126" s="78" t="s">
        <v>187</v>
      </c>
      <c r="N126" s="78"/>
      <c r="O126" s="78"/>
      <c r="P126" s="78"/>
      <c r="Q126" s="78"/>
      <c r="R126" s="78"/>
      <c r="S126" s="78"/>
      <c r="T126" s="78"/>
      <c r="U126" s="78"/>
      <c r="V126" s="78"/>
      <c r="W126" s="14"/>
      <c r="X126" s="27"/>
      <c r="Y126" s="85" t="s">
        <v>198</v>
      </c>
      <c r="Z126" s="85"/>
      <c r="AC126"/>
    </row>
    <row r="127" spans="1:34" ht="22.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86"/>
      <c r="X127" s="86"/>
      <c r="Y127" s="86"/>
      <c r="Z127" s="86"/>
      <c r="AC127"/>
    </row>
    <row r="128" spans="1:34" ht="22.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86"/>
      <c r="X128" s="86"/>
      <c r="Y128" s="86"/>
      <c r="Z128" s="86"/>
      <c r="AC128"/>
    </row>
    <row r="129" spans="1:30" ht="23.2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30" t="s">
        <v>199</v>
      </c>
      <c r="X129" s="130"/>
      <c r="Y129" s="130"/>
      <c r="Z129" s="130"/>
      <c r="AC129"/>
    </row>
    <row r="130" spans="1:30" ht="24.95" customHeight="1" x14ac:dyDescent="0.25">
      <c r="A130" s="12" t="s">
        <v>4</v>
      </c>
      <c r="B130" s="131" t="s">
        <v>5</v>
      </c>
      <c r="C130" s="131"/>
      <c r="D130" s="131"/>
      <c r="E130" s="131"/>
      <c r="F130" s="131"/>
      <c r="G130" s="131"/>
      <c r="H130" s="131"/>
      <c r="I130" s="131"/>
      <c r="J130" s="131"/>
      <c r="K130" s="131" t="s">
        <v>6</v>
      </c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C130"/>
    </row>
    <row r="131" spans="1:30" ht="44.25" customHeight="1" x14ac:dyDescent="0.25">
      <c r="A131" s="12" t="s">
        <v>43</v>
      </c>
      <c r="B131" s="103" t="s">
        <v>44</v>
      </c>
      <c r="C131" s="103"/>
      <c r="D131" s="103"/>
      <c r="E131" s="103"/>
      <c r="F131" s="103"/>
      <c r="G131" s="103"/>
      <c r="H131" s="103"/>
      <c r="I131" s="103"/>
      <c r="J131" s="103"/>
      <c r="K131" s="11" t="s">
        <v>171</v>
      </c>
      <c r="L131" s="11" t="s">
        <v>175</v>
      </c>
      <c r="M131" s="11" t="s">
        <v>177</v>
      </c>
      <c r="N131" s="11" t="s">
        <v>179</v>
      </c>
      <c r="O131" s="11" t="s">
        <v>181</v>
      </c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12" t="s">
        <v>182</v>
      </c>
      <c r="AC131"/>
      <c r="AD131" s="14" t="s">
        <v>173</v>
      </c>
    </row>
    <row r="132" spans="1:30" ht="12.75" customHeight="1" x14ac:dyDescent="0.25">
      <c r="A132" s="15" t="s">
        <v>8</v>
      </c>
      <c r="B132" s="132" t="s">
        <v>9</v>
      </c>
      <c r="C132" s="132"/>
      <c r="D132" s="132"/>
      <c r="E132" s="132"/>
      <c r="F132" s="132"/>
      <c r="G132" s="132"/>
      <c r="H132" s="132"/>
      <c r="I132" s="132"/>
      <c r="J132" s="132"/>
      <c r="K132" s="16" t="s">
        <v>10</v>
      </c>
      <c r="L132" s="16" t="s">
        <v>11</v>
      </c>
      <c r="M132" s="16" t="s">
        <v>12</v>
      </c>
      <c r="N132" s="16" t="s">
        <v>13</v>
      </c>
      <c r="O132" s="16" t="s">
        <v>14</v>
      </c>
      <c r="P132" s="16" t="s">
        <v>15</v>
      </c>
      <c r="Q132" s="16" t="s">
        <v>16</v>
      </c>
      <c r="R132" s="16" t="s">
        <v>17</v>
      </c>
      <c r="S132" s="16" t="s">
        <v>18</v>
      </c>
      <c r="T132" s="16" t="s">
        <v>19</v>
      </c>
      <c r="U132" s="16" t="s">
        <v>20</v>
      </c>
      <c r="V132" s="16" t="s">
        <v>21</v>
      </c>
      <c r="W132" s="16" t="s">
        <v>22</v>
      </c>
      <c r="X132" s="16" t="s">
        <v>23</v>
      </c>
      <c r="Y132" s="16" t="s">
        <v>24</v>
      </c>
      <c r="Z132" s="16" t="s">
        <v>25</v>
      </c>
      <c r="AA132" s="17"/>
      <c r="AC132"/>
      <c r="AD132" s="17"/>
    </row>
    <row r="133" spans="1:30" ht="22.5" customHeight="1" x14ac:dyDescent="0.25">
      <c r="A133" s="134" t="s">
        <v>45</v>
      </c>
      <c r="B133" s="135" t="s">
        <v>46</v>
      </c>
      <c r="C133" s="136"/>
      <c r="D133" s="136"/>
      <c r="E133" s="136"/>
      <c r="F133" s="136"/>
      <c r="G133" s="136"/>
      <c r="H133" s="136"/>
      <c r="I133" s="137"/>
      <c r="J133" s="22" t="s">
        <v>29</v>
      </c>
      <c r="K133" s="60">
        <f>Z104</f>
        <v>174</v>
      </c>
      <c r="L133" s="76">
        <v>6</v>
      </c>
      <c r="M133" s="76">
        <v>13</v>
      </c>
      <c r="N133" s="76">
        <v>33</v>
      </c>
      <c r="O133" s="76">
        <v>13</v>
      </c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0">
        <f t="shared" ref="Z133:Z138" si="19">SUM(K133:Y133)</f>
        <v>239</v>
      </c>
      <c r="AB133" s="3" t="s">
        <v>128</v>
      </c>
      <c r="AC133" s="23" t="s">
        <v>76</v>
      </c>
      <c r="AD133" s="14" t="s">
        <v>108</v>
      </c>
    </row>
    <row r="134" spans="1:30" ht="22.5" customHeight="1" x14ac:dyDescent="0.25">
      <c r="A134" s="134"/>
      <c r="B134" s="138"/>
      <c r="C134" s="139"/>
      <c r="D134" s="139"/>
      <c r="E134" s="139"/>
      <c r="F134" s="139"/>
      <c r="G134" s="139"/>
      <c r="H134" s="139"/>
      <c r="I134" s="140"/>
      <c r="J134" s="22" t="s">
        <v>30</v>
      </c>
      <c r="K134" s="60">
        <f>Z105</f>
        <v>173</v>
      </c>
      <c r="L134" s="76">
        <v>2</v>
      </c>
      <c r="M134" s="76">
        <v>13</v>
      </c>
      <c r="N134" s="76">
        <v>23</v>
      </c>
      <c r="O134" s="76">
        <v>11</v>
      </c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0">
        <f t="shared" si="19"/>
        <v>222</v>
      </c>
      <c r="AC134" s="23" t="s">
        <v>76</v>
      </c>
      <c r="AD134" s="14" t="s">
        <v>109</v>
      </c>
    </row>
    <row r="135" spans="1:30" ht="22.5" customHeight="1" x14ac:dyDescent="0.25">
      <c r="A135" s="134"/>
      <c r="B135" s="141"/>
      <c r="C135" s="142"/>
      <c r="D135" s="142"/>
      <c r="E135" s="142"/>
      <c r="F135" s="142"/>
      <c r="G135" s="142"/>
      <c r="H135" s="142"/>
      <c r="I135" s="143"/>
      <c r="J135" s="22" t="s">
        <v>31</v>
      </c>
      <c r="K135" s="61">
        <f>SUM(K133:K134)</f>
        <v>347</v>
      </c>
      <c r="L135" s="61">
        <f>SUM(L133:L134)</f>
        <v>8</v>
      </c>
      <c r="M135" s="61">
        <f>SUM(M133:M134)</f>
        <v>26</v>
      </c>
      <c r="N135" s="61">
        <f>SUM(N133:N134)</f>
        <v>56</v>
      </c>
      <c r="O135" s="61">
        <f>SUM(O133:O134)</f>
        <v>24</v>
      </c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1">
        <f t="shared" si="19"/>
        <v>461</v>
      </c>
      <c r="AC135" s="23" t="s">
        <v>135</v>
      </c>
      <c r="AD135" s="14" t="s">
        <v>110</v>
      </c>
    </row>
    <row r="136" spans="1:30" ht="22.5" customHeight="1" x14ac:dyDescent="0.25">
      <c r="A136" s="134" t="s">
        <v>47</v>
      </c>
      <c r="B136" s="135" t="s">
        <v>48</v>
      </c>
      <c r="C136" s="136"/>
      <c r="D136" s="136"/>
      <c r="E136" s="136"/>
      <c r="F136" s="136"/>
      <c r="G136" s="136"/>
      <c r="H136" s="136"/>
      <c r="I136" s="137"/>
      <c r="J136" s="22" t="s">
        <v>29</v>
      </c>
      <c r="K136" s="60">
        <f>Z107</f>
        <v>205</v>
      </c>
      <c r="L136" s="67">
        <v>1</v>
      </c>
      <c r="M136" s="67">
        <v>13</v>
      </c>
      <c r="N136" s="67">
        <v>10</v>
      </c>
      <c r="O136" s="67">
        <v>13</v>
      </c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0">
        <f t="shared" si="19"/>
        <v>242</v>
      </c>
      <c r="AB136" s="25" t="s">
        <v>129</v>
      </c>
      <c r="AC136" s="23" t="s">
        <v>132</v>
      </c>
      <c r="AD136" s="14" t="s">
        <v>111</v>
      </c>
    </row>
    <row r="137" spans="1:30" ht="22.5" customHeight="1" x14ac:dyDescent="0.25">
      <c r="A137" s="134"/>
      <c r="B137" s="138"/>
      <c r="C137" s="139"/>
      <c r="D137" s="139"/>
      <c r="E137" s="139"/>
      <c r="F137" s="139"/>
      <c r="G137" s="139"/>
      <c r="H137" s="139"/>
      <c r="I137" s="140"/>
      <c r="J137" s="22" t="s">
        <v>30</v>
      </c>
      <c r="K137" s="60">
        <f>Z108</f>
        <v>249</v>
      </c>
      <c r="L137" s="67">
        <v>0</v>
      </c>
      <c r="M137" s="67">
        <v>11</v>
      </c>
      <c r="N137" s="67">
        <v>9</v>
      </c>
      <c r="O137" s="67">
        <v>16</v>
      </c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0">
        <f t="shared" si="19"/>
        <v>285</v>
      </c>
      <c r="AC137" s="23" t="s">
        <v>132</v>
      </c>
      <c r="AD137" s="14" t="s">
        <v>112</v>
      </c>
    </row>
    <row r="138" spans="1:30" ht="22.5" customHeight="1" x14ac:dyDescent="0.25">
      <c r="A138" s="134"/>
      <c r="B138" s="141"/>
      <c r="C138" s="142"/>
      <c r="D138" s="142"/>
      <c r="E138" s="142"/>
      <c r="F138" s="142"/>
      <c r="G138" s="142"/>
      <c r="H138" s="142"/>
      <c r="I138" s="143"/>
      <c r="J138" s="22" t="s">
        <v>31</v>
      </c>
      <c r="K138" s="61">
        <f>SUM(K136:K137)</f>
        <v>454</v>
      </c>
      <c r="L138" s="61">
        <f>SUM(L136:L137)</f>
        <v>1</v>
      </c>
      <c r="M138" s="61">
        <f>SUM(M136:M137)</f>
        <v>24</v>
      </c>
      <c r="N138" s="61">
        <f>SUM(N136:N137)</f>
        <v>19</v>
      </c>
      <c r="O138" s="61">
        <f>SUM(O136:O137)</f>
        <v>29</v>
      </c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1">
        <f t="shared" si="19"/>
        <v>527</v>
      </c>
      <c r="AA138" s="42"/>
      <c r="AC138" s="23" t="s">
        <v>136</v>
      </c>
      <c r="AD138" s="5" t="s">
        <v>113</v>
      </c>
    </row>
    <row r="139" spans="1:30" ht="22.5" customHeight="1" x14ac:dyDescent="0.25">
      <c r="A139" s="43" t="s">
        <v>49</v>
      </c>
      <c r="B139" s="103" t="s">
        <v>50</v>
      </c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C139" s="23"/>
      <c r="AD139" s="5"/>
    </row>
    <row r="140" spans="1:30" ht="39.950000000000003" customHeight="1" x14ac:dyDescent="0.25">
      <c r="A140" s="22" t="s">
        <v>45</v>
      </c>
      <c r="B140" s="88" t="s">
        <v>126</v>
      </c>
      <c r="C140" s="88"/>
      <c r="D140" s="88"/>
      <c r="E140" s="88"/>
      <c r="F140" s="88"/>
      <c r="G140" s="88"/>
      <c r="H140" s="88"/>
      <c r="I140" s="88"/>
      <c r="J140" s="88"/>
      <c r="K140" s="60">
        <f>Z111</f>
        <v>125787</v>
      </c>
      <c r="L140" s="67">
        <v>4046</v>
      </c>
      <c r="M140" s="67">
        <v>2567</v>
      </c>
      <c r="N140" s="67">
        <v>5341</v>
      </c>
      <c r="O140" s="67">
        <v>12709</v>
      </c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0">
        <f>SUM(K140:Y140)</f>
        <v>150450</v>
      </c>
      <c r="AB140" s="64" t="s">
        <v>130</v>
      </c>
      <c r="AC140" s="23" t="s">
        <v>69</v>
      </c>
      <c r="AD140" s="14" t="s">
        <v>114</v>
      </c>
    </row>
    <row r="141" spans="1:30" ht="39.950000000000003" customHeight="1" x14ac:dyDescent="0.25">
      <c r="A141" s="22" t="s">
        <v>47</v>
      </c>
      <c r="B141" s="88" t="s">
        <v>51</v>
      </c>
      <c r="C141" s="88"/>
      <c r="D141" s="88"/>
      <c r="E141" s="88"/>
      <c r="F141" s="88"/>
      <c r="G141" s="88"/>
      <c r="H141" s="88"/>
      <c r="I141" s="88"/>
      <c r="J141" s="88"/>
      <c r="K141" s="60">
        <f>Z112</f>
        <v>92</v>
      </c>
      <c r="L141" s="67">
        <v>1</v>
      </c>
      <c r="M141" s="67">
        <v>1</v>
      </c>
      <c r="N141" s="67">
        <v>6</v>
      </c>
      <c r="O141" s="67">
        <v>10</v>
      </c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0">
        <f>SUM(K141:Y141)</f>
        <v>110</v>
      </c>
      <c r="AC141" s="23" t="s">
        <v>69</v>
      </c>
      <c r="AD141" s="14" t="s">
        <v>115</v>
      </c>
    </row>
    <row r="142" spans="1:30" ht="45.75" customHeight="1" x14ac:dyDescent="0.25">
      <c r="A142" s="22" t="s">
        <v>52</v>
      </c>
      <c r="B142" s="88" t="s">
        <v>53</v>
      </c>
      <c r="C142" s="88"/>
      <c r="D142" s="88"/>
      <c r="E142" s="88"/>
      <c r="F142" s="88"/>
      <c r="G142" s="88"/>
      <c r="H142" s="88"/>
      <c r="I142" s="88"/>
      <c r="J142" s="88"/>
      <c r="K142" s="60">
        <f>Z113</f>
        <v>16603</v>
      </c>
      <c r="L142" s="67">
        <v>596</v>
      </c>
      <c r="M142" s="67">
        <v>298</v>
      </c>
      <c r="N142" s="67">
        <v>907</v>
      </c>
      <c r="O142" s="67">
        <v>1255</v>
      </c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0">
        <f>SUM(K142:Y142)</f>
        <v>19659</v>
      </c>
      <c r="AC142" s="23" t="s">
        <v>69</v>
      </c>
      <c r="AD142" s="14" t="s">
        <v>116</v>
      </c>
    </row>
    <row r="143" spans="1:30" ht="39.950000000000003" customHeight="1" x14ac:dyDescent="0.25">
      <c r="A143" s="22" t="s">
        <v>54</v>
      </c>
      <c r="B143" s="88" t="s">
        <v>55</v>
      </c>
      <c r="C143" s="88"/>
      <c r="D143" s="88"/>
      <c r="E143" s="88"/>
      <c r="F143" s="88"/>
      <c r="G143" s="88"/>
      <c r="H143" s="88"/>
      <c r="I143" s="88"/>
      <c r="J143" s="88"/>
      <c r="K143" s="61">
        <f>K140-K141-K142</f>
        <v>109092</v>
      </c>
      <c r="L143" s="61">
        <f>L140-L141-L142</f>
        <v>3449</v>
      </c>
      <c r="M143" s="61">
        <f>M140-M141-M142</f>
        <v>2268</v>
      </c>
      <c r="N143" s="61">
        <f>N140-N141-N142</f>
        <v>4428</v>
      </c>
      <c r="O143" s="61">
        <f>O140-O141-O142</f>
        <v>11444</v>
      </c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1">
        <f>SUM(K143:Y143)</f>
        <v>130681</v>
      </c>
      <c r="AB143" s="25" t="s">
        <v>77</v>
      </c>
      <c r="AC143" s="23" t="s">
        <v>137</v>
      </c>
      <c r="AD143" s="14" t="s">
        <v>117</v>
      </c>
    </row>
    <row r="144" spans="1:30" ht="15.75" customHeight="1" x14ac:dyDescent="0.25">
      <c r="A144" s="29"/>
      <c r="B144" s="30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AA144" s="5" t="s">
        <v>75</v>
      </c>
      <c r="AC144" s="23"/>
    </row>
    <row r="145" spans="1:34" ht="16.5" customHeight="1" x14ac:dyDescent="0.25">
      <c r="C145" s="104" t="s">
        <v>189</v>
      </c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6"/>
      <c r="AC145"/>
    </row>
    <row r="146" spans="1:34" ht="15" customHeight="1" x14ac:dyDescent="0.25">
      <c r="A146" s="26"/>
      <c r="B146" s="27"/>
      <c r="C146" s="107" t="s">
        <v>37</v>
      </c>
      <c r="D146" s="107"/>
      <c r="E146" s="107"/>
      <c r="F146" s="107"/>
      <c r="G146" s="107"/>
      <c r="H146" s="107"/>
      <c r="I146" s="107"/>
      <c r="J146" s="107" t="s">
        <v>38</v>
      </c>
      <c r="K146" s="107"/>
      <c r="L146" s="107"/>
      <c r="M146" s="107"/>
      <c r="N146" s="107" t="s">
        <v>39</v>
      </c>
      <c r="O146" s="107"/>
      <c r="P146" s="107"/>
      <c r="Q146" s="107"/>
      <c r="R146" s="107" t="s">
        <v>40</v>
      </c>
      <c r="S146" s="107"/>
      <c r="T146" s="107"/>
      <c r="U146" s="107"/>
      <c r="V146" s="107" t="s">
        <v>41</v>
      </c>
      <c r="W146" s="107"/>
      <c r="X146" s="107"/>
      <c r="Y146" s="107"/>
      <c r="Z146" s="28"/>
      <c r="AC146"/>
    </row>
    <row r="147" spans="1:34" ht="42" customHeight="1" x14ac:dyDescent="0.25">
      <c r="A147" s="29"/>
      <c r="B147" s="30"/>
      <c r="C147" s="120" t="s">
        <v>217</v>
      </c>
      <c r="D147" s="121"/>
      <c r="E147" s="121"/>
      <c r="F147" s="121"/>
      <c r="G147" s="121"/>
      <c r="H147" s="121"/>
      <c r="I147" s="122"/>
      <c r="J147" s="120" t="s">
        <v>217</v>
      </c>
      <c r="K147" s="121"/>
      <c r="L147" s="121"/>
      <c r="M147" s="122"/>
      <c r="N147" s="120" t="s">
        <v>217</v>
      </c>
      <c r="O147" s="121"/>
      <c r="P147" s="121"/>
      <c r="Q147" s="122"/>
      <c r="R147" s="120" t="s">
        <v>217</v>
      </c>
      <c r="S147" s="121"/>
      <c r="T147" s="121"/>
      <c r="U147" s="122"/>
      <c r="V147" s="120" t="s">
        <v>217</v>
      </c>
      <c r="W147" s="121"/>
      <c r="X147" s="121"/>
      <c r="Y147" s="122"/>
      <c r="AA147" s="32"/>
      <c r="AC147"/>
    </row>
    <row r="148" spans="1:34" ht="16.5" customHeight="1" x14ac:dyDescent="0.25">
      <c r="C148" s="108" t="s">
        <v>42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10"/>
      <c r="AC148"/>
    </row>
    <row r="149" spans="1:34" ht="33.75" customHeight="1" x14ac:dyDescent="0.25">
      <c r="A149" s="33"/>
      <c r="B149" s="34"/>
      <c r="C149" s="111" t="s">
        <v>185</v>
      </c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 t="s">
        <v>186</v>
      </c>
      <c r="R149" s="111"/>
      <c r="S149" s="111"/>
      <c r="T149" s="111"/>
      <c r="U149" s="111"/>
      <c r="V149" s="111"/>
      <c r="W149" s="111"/>
      <c r="X149" s="111"/>
      <c r="Y149" s="111"/>
      <c r="Z149" s="3"/>
      <c r="AC149"/>
    </row>
    <row r="150" spans="1:34" ht="106.5" customHeight="1" x14ac:dyDescent="0.25">
      <c r="A150" s="33"/>
      <c r="B150" s="34"/>
      <c r="C150" s="118" t="s">
        <v>217</v>
      </c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8" t="s">
        <v>217</v>
      </c>
      <c r="R150" s="119"/>
      <c r="S150" s="119"/>
      <c r="T150" s="119"/>
      <c r="U150" s="119"/>
      <c r="V150" s="119"/>
      <c r="W150" s="119"/>
      <c r="X150" s="119"/>
      <c r="Y150" s="119"/>
      <c r="Z150" s="3"/>
      <c r="AC150"/>
    </row>
    <row r="151" spans="1:34" ht="15" customHeight="1" x14ac:dyDescent="0.25">
      <c r="AC151"/>
      <c r="AF151" s="5"/>
    </row>
    <row r="152" spans="1:34" ht="16.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37"/>
      <c r="Y152" s="1"/>
      <c r="Z152" s="1"/>
      <c r="AA152" s="2"/>
      <c r="AC152"/>
      <c r="AD152" t="s">
        <v>194</v>
      </c>
      <c r="AH152" s="65" t="s">
        <v>215</v>
      </c>
    </row>
    <row r="153" spans="1:34" ht="22.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45"/>
      <c r="Y153" s="80" t="s">
        <v>68</v>
      </c>
      <c r="Z153" s="81"/>
      <c r="AC153"/>
      <c r="AH153" s="65" t="s">
        <v>214</v>
      </c>
    </row>
    <row r="154" spans="1:34" ht="22.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78" t="s">
        <v>2</v>
      </c>
      <c r="K154" s="78"/>
      <c r="L154" s="78"/>
      <c r="M154" s="78"/>
      <c r="N154" s="78" t="s">
        <v>188</v>
      </c>
      <c r="O154" s="78"/>
      <c r="P154" s="78"/>
      <c r="Q154" s="78"/>
      <c r="R154" s="78"/>
      <c r="S154" s="78"/>
      <c r="T154" s="78"/>
      <c r="U154" s="78"/>
      <c r="V154" s="78"/>
      <c r="W154" s="78"/>
      <c r="X154" s="45"/>
      <c r="Y154" s="82"/>
      <c r="Z154" s="83"/>
      <c r="AC154"/>
    </row>
    <row r="155" spans="1:34" ht="22.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78" t="s">
        <v>3</v>
      </c>
      <c r="K155" s="78"/>
      <c r="L155" s="78"/>
      <c r="M155" s="78"/>
      <c r="N155" s="78" t="s">
        <v>187</v>
      </c>
      <c r="O155" s="78"/>
      <c r="P155" s="78"/>
      <c r="Q155" s="78"/>
      <c r="R155" s="78"/>
      <c r="S155" s="78"/>
      <c r="T155" s="78"/>
      <c r="U155" s="78"/>
      <c r="V155" s="78"/>
      <c r="W155" s="78"/>
      <c r="Y155" s="85" t="s">
        <v>194</v>
      </c>
      <c r="Z155" s="85"/>
      <c r="AC155"/>
    </row>
    <row r="156" spans="1:34" ht="22.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144"/>
      <c r="K156" s="144"/>
      <c r="L156" s="144"/>
      <c r="M156" s="144"/>
      <c r="N156" s="46"/>
      <c r="O156" s="46"/>
      <c r="P156" s="46"/>
      <c r="Q156" s="46"/>
      <c r="R156" s="46"/>
      <c r="S156" s="46"/>
      <c r="T156" s="46"/>
      <c r="U156" s="46"/>
      <c r="V156" s="46"/>
      <c r="W156" s="145"/>
      <c r="X156" s="145"/>
      <c r="Y156" s="145"/>
      <c r="Z156" s="145"/>
      <c r="AA156" s="37"/>
      <c r="AC156"/>
    </row>
    <row r="157" spans="1:34" ht="22.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145"/>
      <c r="X157" s="145"/>
      <c r="Y157" s="145"/>
      <c r="Z157" s="145"/>
      <c r="AA157" s="37"/>
      <c r="AC157"/>
    </row>
    <row r="158" spans="1:34" ht="22.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130" t="s">
        <v>195</v>
      </c>
      <c r="X158" s="130"/>
      <c r="Y158" s="130"/>
      <c r="Z158" s="130"/>
      <c r="AA158" s="37"/>
      <c r="AC158"/>
    </row>
    <row r="159" spans="1:34" ht="24.95" customHeight="1" x14ac:dyDescent="0.25">
      <c r="A159" s="12" t="s">
        <v>4</v>
      </c>
      <c r="B159" s="131" t="s">
        <v>5</v>
      </c>
      <c r="C159" s="131"/>
      <c r="D159" s="131"/>
      <c r="E159" s="131"/>
      <c r="F159" s="131"/>
      <c r="G159" s="131"/>
      <c r="H159" s="131"/>
      <c r="I159" s="131"/>
      <c r="J159" s="131"/>
      <c r="K159" s="131" t="s">
        <v>6</v>
      </c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spans="1:34" ht="44.25" customHeight="1" x14ac:dyDescent="0.25">
      <c r="A160" s="12" t="s">
        <v>56</v>
      </c>
      <c r="B160" s="103" t="s">
        <v>57</v>
      </c>
      <c r="C160" s="103"/>
      <c r="D160" s="103"/>
      <c r="E160" s="103"/>
      <c r="F160" s="103"/>
      <c r="G160" s="103"/>
      <c r="H160" s="103"/>
      <c r="I160" s="103"/>
      <c r="J160" s="103"/>
      <c r="K160" s="11" t="s">
        <v>142</v>
      </c>
      <c r="L160" s="11" t="s">
        <v>144</v>
      </c>
      <c r="M160" s="11" t="s">
        <v>146</v>
      </c>
      <c r="N160" s="11" t="s">
        <v>148</v>
      </c>
      <c r="O160" s="11" t="s">
        <v>150</v>
      </c>
      <c r="P160" s="11" t="s">
        <v>152</v>
      </c>
      <c r="Q160" s="11" t="s">
        <v>154</v>
      </c>
      <c r="R160" s="11" t="s">
        <v>156</v>
      </c>
      <c r="S160" s="11" t="s">
        <v>158</v>
      </c>
      <c r="T160" s="11" t="s">
        <v>160</v>
      </c>
      <c r="U160" s="11" t="s">
        <v>162</v>
      </c>
      <c r="V160" s="11" t="s">
        <v>164</v>
      </c>
      <c r="W160" s="11" t="s">
        <v>166</v>
      </c>
      <c r="X160" s="11" t="s">
        <v>168</v>
      </c>
      <c r="Y160" s="11" t="s">
        <v>170</v>
      </c>
      <c r="Z160" s="12" t="s">
        <v>171</v>
      </c>
      <c r="AD160" s="14" t="s">
        <v>140</v>
      </c>
    </row>
    <row r="161" spans="1:30" ht="12.75" customHeight="1" x14ac:dyDescent="0.25">
      <c r="A161" s="15" t="s">
        <v>8</v>
      </c>
      <c r="B161" s="132" t="s">
        <v>9</v>
      </c>
      <c r="C161" s="132"/>
      <c r="D161" s="132"/>
      <c r="E161" s="132"/>
      <c r="F161" s="132"/>
      <c r="G161" s="132"/>
      <c r="H161" s="132"/>
      <c r="I161" s="132"/>
      <c r="J161" s="132"/>
      <c r="K161" s="16" t="s">
        <v>10</v>
      </c>
      <c r="L161" s="16" t="s">
        <v>11</v>
      </c>
      <c r="M161" s="16" t="s">
        <v>12</v>
      </c>
      <c r="N161" s="16" t="s">
        <v>13</v>
      </c>
      <c r="O161" s="16" t="s">
        <v>14</v>
      </c>
      <c r="P161" s="16" t="s">
        <v>15</v>
      </c>
      <c r="Q161" s="16" t="s">
        <v>16</v>
      </c>
      <c r="R161" s="16" t="s">
        <v>17</v>
      </c>
      <c r="S161" s="16" t="s">
        <v>18</v>
      </c>
      <c r="T161" s="16" t="s">
        <v>19</v>
      </c>
      <c r="U161" s="16" t="s">
        <v>20</v>
      </c>
      <c r="V161" s="16" t="s">
        <v>21</v>
      </c>
      <c r="W161" s="16" t="s">
        <v>22</v>
      </c>
      <c r="X161" s="16" t="s">
        <v>23</v>
      </c>
      <c r="Y161" s="16" t="s">
        <v>24</v>
      </c>
      <c r="Z161" s="16" t="s">
        <v>25</v>
      </c>
      <c r="AA161" s="17"/>
      <c r="AB161" s="18"/>
      <c r="AC161" s="18"/>
      <c r="AD161" s="17"/>
    </row>
    <row r="162" spans="1:30" ht="22.5" customHeight="1" x14ac:dyDescent="0.25">
      <c r="A162" s="146" t="s">
        <v>58</v>
      </c>
      <c r="B162" s="146"/>
      <c r="C162" s="146"/>
      <c r="D162" s="146"/>
      <c r="E162" s="146"/>
      <c r="F162" s="146"/>
      <c r="G162" s="146"/>
      <c r="H162" s="146"/>
      <c r="I162" s="146"/>
      <c r="J162" s="146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D162" s="5"/>
    </row>
    <row r="163" spans="1:30" ht="45" customHeight="1" x14ac:dyDescent="0.25">
      <c r="A163" s="22" t="s">
        <v>59</v>
      </c>
      <c r="B163" s="148" t="s">
        <v>183</v>
      </c>
      <c r="C163" s="148"/>
      <c r="D163" s="148"/>
      <c r="E163" s="148"/>
      <c r="F163" s="148"/>
      <c r="G163" s="148"/>
      <c r="H163" s="148"/>
      <c r="I163" s="148"/>
      <c r="J163" s="148"/>
      <c r="K163" s="67">
        <v>2916</v>
      </c>
      <c r="L163" s="67">
        <v>5313</v>
      </c>
      <c r="M163" s="67">
        <v>9667</v>
      </c>
      <c r="N163" s="67">
        <v>8441</v>
      </c>
      <c r="O163" s="67">
        <v>6659</v>
      </c>
      <c r="P163" s="67">
        <v>7777</v>
      </c>
      <c r="Q163" s="67">
        <v>5862</v>
      </c>
      <c r="R163" s="67">
        <v>2445</v>
      </c>
      <c r="S163" s="67">
        <v>3724</v>
      </c>
      <c r="T163" s="67">
        <v>5921</v>
      </c>
      <c r="U163" s="67">
        <v>4917</v>
      </c>
      <c r="V163" s="67">
        <v>5060</v>
      </c>
      <c r="W163" s="67">
        <v>3747</v>
      </c>
      <c r="X163" s="67">
        <v>2298</v>
      </c>
      <c r="Y163" s="67">
        <v>1763</v>
      </c>
      <c r="Z163" s="62">
        <f>SUM(K163:Y163)</f>
        <v>76510</v>
      </c>
      <c r="AC163" s="23" t="s">
        <v>69</v>
      </c>
      <c r="AD163" s="5" t="s">
        <v>118</v>
      </c>
    </row>
    <row r="164" spans="1:30" ht="45" customHeight="1" x14ac:dyDescent="0.25">
      <c r="A164" s="22" t="s">
        <v>60</v>
      </c>
      <c r="B164" s="148" t="s">
        <v>184</v>
      </c>
      <c r="C164" s="148"/>
      <c r="D164" s="148"/>
      <c r="E164" s="148"/>
      <c r="F164" s="148"/>
      <c r="G164" s="148"/>
      <c r="H164" s="148"/>
      <c r="I164" s="148"/>
      <c r="J164" s="148"/>
      <c r="K164" s="67">
        <v>7521</v>
      </c>
      <c r="L164" s="67">
        <v>6003</v>
      </c>
      <c r="M164" s="67">
        <v>2209</v>
      </c>
      <c r="N164" s="67">
        <v>432</v>
      </c>
      <c r="O164" s="67">
        <v>411</v>
      </c>
      <c r="P164" s="67">
        <v>3183</v>
      </c>
      <c r="Q164" s="67">
        <v>1611</v>
      </c>
      <c r="R164" s="67">
        <v>318</v>
      </c>
      <c r="S164" s="67">
        <v>299</v>
      </c>
      <c r="T164" s="67">
        <v>2842</v>
      </c>
      <c r="U164" s="67">
        <v>912</v>
      </c>
      <c r="V164" s="67">
        <v>273</v>
      </c>
      <c r="W164" s="67">
        <v>1392</v>
      </c>
      <c r="X164" s="67">
        <v>4205</v>
      </c>
      <c r="Y164" s="67">
        <v>102</v>
      </c>
      <c r="Z164" s="62">
        <f>SUM(K164:Y164)</f>
        <v>31713</v>
      </c>
      <c r="AC164" s="23" t="s">
        <v>69</v>
      </c>
      <c r="AD164" s="5" t="s">
        <v>119</v>
      </c>
    </row>
    <row r="165" spans="1:30" ht="22.5" customHeight="1" x14ac:dyDescent="0.25">
      <c r="A165" s="12" t="s">
        <v>61</v>
      </c>
      <c r="B165" s="103" t="s">
        <v>62</v>
      </c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D165" s="5"/>
    </row>
    <row r="166" spans="1:30" ht="30" customHeight="1" x14ac:dyDescent="0.25">
      <c r="A166" s="22" t="s">
        <v>26</v>
      </c>
      <c r="B166" s="88" t="s">
        <v>212</v>
      </c>
      <c r="C166" s="88"/>
      <c r="D166" s="88"/>
      <c r="E166" s="88"/>
      <c r="F166" s="88"/>
      <c r="G166" s="88"/>
      <c r="H166" s="88"/>
      <c r="I166" s="88"/>
      <c r="J166" s="88"/>
      <c r="K166" s="63">
        <f t="shared" ref="K166:Y166" si="20">K163+K164</f>
        <v>10437</v>
      </c>
      <c r="L166" s="63">
        <f t="shared" si="20"/>
        <v>11316</v>
      </c>
      <c r="M166" s="63">
        <f t="shared" si="20"/>
        <v>11876</v>
      </c>
      <c r="N166" s="63">
        <f t="shared" si="20"/>
        <v>8873</v>
      </c>
      <c r="O166" s="63">
        <f t="shared" si="20"/>
        <v>7070</v>
      </c>
      <c r="P166" s="63">
        <f t="shared" si="20"/>
        <v>10960</v>
      </c>
      <c r="Q166" s="63">
        <f t="shared" si="20"/>
        <v>7473</v>
      </c>
      <c r="R166" s="63">
        <f t="shared" si="20"/>
        <v>2763</v>
      </c>
      <c r="S166" s="63">
        <f t="shared" si="20"/>
        <v>4023</v>
      </c>
      <c r="T166" s="63">
        <f t="shared" si="20"/>
        <v>8763</v>
      </c>
      <c r="U166" s="63">
        <f t="shared" si="20"/>
        <v>5829</v>
      </c>
      <c r="V166" s="63">
        <f t="shared" si="20"/>
        <v>5333</v>
      </c>
      <c r="W166" s="63">
        <f t="shared" si="20"/>
        <v>5139</v>
      </c>
      <c r="X166" s="63">
        <f t="shared" si="20"/>
        <v>6503</v>
      </c>
      <c r="Y166" s="63">
        <f t="shared" si="20"/>
        <v>1865</v>
      </c>
      <c r="Z166" s="63">
        <f>SUM(K166:Y166)</f>
        <v>108223</v>
      </c>
      <c r="AB166" s="3" t="s">
        <v>131</v>
      </c>
      <c r="AC166" s="23" t="s">
        <v>139</v>
      </c>
      <c r="AD166" s="5" t="s">
        <v>120</v>
      </c>
    </row>
    <row r="167" spans="1:30" ht="30" customHeight="1" x14ac:dyDescent="0.25">
      <c r="A167" s="22" t="s">
        <v>34</v>
      </c>
      <c r="B167" s="88" t="s">
        <v>63</v>
      </c>
      <c r="C167" s="88"/>
      <c r="D167" s="88"/>
      <c r="E167" s="88"/>
      <c r="F167" s="88"/>
      <c r="G167" s="88"/>
      <c r="H167" s="88"/>
      <c r="I167" s="88"/>
      <c r="J167" s="88"/>
      <c r="K167" s="67">
        <v>89</v>
      </c>
      <c r="L167" s="67">
        <v>146</v>
      </c>
      <c r="M167" s="67">
        <v>83</v>
      </c>
      <c r="N167" s="67">
        <v>56</v>
      </c>
      <c r="O167" s="67">
        <v>44</v>
      </c>
      <c r="P167" s="67">
        <v>89</v>
      </c>
      <c r="Q167" s="67">
        <v>52</v>
      </c>
      <c r="R167" s="67">
        <v>34</v>
      </c>
      <c r="S167" s="67">
        <v>8</v>
      </c>
      <c r="T167" s="67">
        <v>58</v>
      </c>
      <c r="U167" s="67">
        <v>58</v>
      </c>
      <c r="V167" s="67">
        <v>38</v>
      </c>
      <c r="W167" s="67">
        <v>39</v>
      </c>
      <c r="X167" s="67">
        <v>62</v>
      </c>
      <c r="Y167" s="67">
        <v>13</v>
      </c>
      <c r="Z167" s="60">
        <f>SUM(K167:Y167)</f>
        <v>869</v>
      </c>
      <c r="AC167" s="23" t="s">
        <v>69</v>
      </c>
      <c r="AD167" s="5" t="s">
        <v>121</v>
      </c>
    </row>
    <row r="168" spans="1:30" ht="30" customHeight="1" x14ac:dyDescent="0.25">
      <c r="A168" s="22" t="s">
        <v>64</v>
      </c>
      <c r="B168" s="88" t="s">
        <v>213</v>
      </c>
      <c r="C168" s="88"/>
      <c r="D168" s="88"/>
      <c r="E168" s="88"/>
      <c r="F168" s="88"/>
      <c r="G168" s="88"/>
      <c r="H168" s="88"/>
      <c r="I168" s="88"/>
      <c r="J168" s="88"/>
      <c r="K168" s="63">
        <f t="shared" ref="K168:Y168" si="21">K166+K167</f>
        <v>10526</v>
      </c>
      <c r="L168" s="63">
        <f t="shared" si="21"/>
        <v>11462</v>
      </c>
      <c r="M168" s="63">
        <f t="shared" si="21"/>
        <v>11959</v>
      </c>
      <c r="N168" s="63">
        <f t="shared" si="21"/>
        <v>8929</v>
      </c>
      <c r="O168" s="63">
        <f t="shared" si="21"/>
        <v>7114</v>
      </c>
      <c r="P168" s="63">
        <f t="shared" si="21"/>
        <v>11049</v>
      </c>
      <c r="Q168" s="63">
        <f t="shared" si="21"/>
        <v>7525</v>
      </c>
      <c r="R168" s="63">
        <f t="shared" si="21"/>
        <v>2797</v>
      </c>
      <c r="S168" s="63">
        <f t="shared" si="21"/>
        <v>4031</v>
      </c>
      <c r="T168" s="63">
        <f t="shared" si="21"/>
        <v>8821</v>
      </c>
      <c r="U168" s="63">
        <f t="shared" si="21"/>
        <v>5887</v>
      </c>
      <c r="V168" s="63">
        <f t="shared" si="21"/>
        <v>5371</v>
      </c>
      <c r="W168" s="63">
        <f t="shared" si="21"/>
        <v>5178</v>
      </c>
      <c r="X168" s="63">
        <f t="shared" si="21"/>
        <v>6565</v>
      </c>
      <c r="Y168" s="63">
        <f t="shared" si="21"/>
        <v>1878</v>
      </c>
      <c r="Z168" s="63">
        <f>SUM(K168:Y168)</f>
        <v>109092</v>
      </c>
      <c r="AB168" s="25" t="s">
        <v>125</v>
      </c>
      <c r="AC168" s="23" t="s">
        <v>138</v>
      </c>
      <c r="AD168" s="5" t="s">
        <v>122</v>
      </c>
    </row>
    <row r="169" spans="1:30" ht="15" customHeight="1" x14ac:dyDescent="0.25">
      <c r="AA169" s="5" t="s">
        <v>75</v>
      </c>
    </row>
    <row r="170" spans="1:30" x14ac:dyDescent="0.25">
      <c r="AC170"/>
    </row>
    <row r="171" spans="1:30" ht="15.75" customHeight="1" x14ac:dyDescent="0.25">
      <c r="AC171"/>
    </row>
    <row r="172" spans="1:30" ht="16.5" customHeight="1" x14ac:dyDescent="0.25">
      <c r="A172" s="37"/>
      <c r="B172" s="37"/>
      <c r="C172" s="104" t="s">
        <v>189</v>
      </c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6"/>
      <c r="Z172" s="37"/>
      <c r="AA172" s="37"/>
      <c r="AC172"/>
    </row>
    <row r="173" spans="1:30" ht="15" customHeight="1" x14ac:dyDescent="0.25">
      <c r="A173" s="51"/>
      <c r="B173" s="52"/>
      <c r="C173" s="151" t="s">
        <v>37</v>
      </c>
      <c r="D173" s="151"/>
      <c r="E173" s="151"/>
      <c r="F173" s="151"/>
      <c r="G173" s="151"/>
      <c r="H173" s="151"/>
      <c r="I173" s="151"/>
      <c r="J173" s="151" t="s">
        <v>38</v>
      </c>
      <c r="K173" s="151"/>
      <c r="L173" s="151"/>
      <c r="M173" s="151"/>
      <c r="N173" s="151" t="s">
        <v>39</v>
      </c>
      <c r="O173" s="151"/>
      <c r="P173" s="151"/>
      <c r="Q173" s="151"/>
      <c r="R173" s="151" t="s">
        <v>40</v>
      </c>
      <c r="S173" s="151"/>
      <c r="T173" s="151"/>
      <c r="U173" s="151"/>
      <c r="V173" s="151" t="s">
        <v>41</v>
      </c>
      <c r="W173" s="151"/>
      <c r="X173" s="151"/>
      <c r="Y173" s="151"/>
      <c r="AA173" s="37"/>
      <c r="AC173"/>
    </row>
    <row r="174" spans="1:30" ht="42.75" customHeight="1" x14ac:dyDescent="0.25">
      <c r="A174" s="53"/>
      <c r="B174" s="54"/>
      <c r="C174" s="149" t="s">
        <v>217</v>
      </c>
      <c r="D174" s="150"/>
      <c r="E174" s="150"/>
      <c r="F174" s="150"/>
      <c r="G174" s="150"/>
      <c r="H174" s="150"/>
      <c r="I174" s="150"/>
      <c r="J174" s="149" t="s">
        <v>217</v>
      </c>
      <c r="K174" s="150"/>
      <c r="L174" s="150"/>
      <c r="M174" s="150"/>
      <c r="N174" s="149" t="s">
        <v>217</v>
      </c>
      <c r="O174" s="150"/>
      <c r="P174" s="150"/>
      <c r="Q174" s="150"/>
      <c r="R174" s="149" t="s">
        <v>217</v>
      </c>
      <c r="S174" s="150"/>
      <c r="T174" s="150"/>
      <c r="U174" s="150"/>
      <c r="V174" s="149" t="s">
        <v>217</v>
      </c>
      <c r="W174" s="150"/>
      <c r="X174" s="150"/>
      <c r="Y174" s="150"/>
      <c r="AA174" s="55"/>
      <c r="AC174"/>
    </row>
    <row r="175" spans="1:30" ht="13.5" customHeight="1" x14ac:dyDescent="0.25">
      <c r="A175" s="53"/>
      <c r="B175" s="54"/>
      <c r="C175" s="155" t="s">
        <v>124</v>
      </c>
      <c r="D175" s="155"/>
      <c r="E175" s="155"/>
      <c r="F175" s="155"/>
      <c r="G175" s="155"/>
      <c r="H175" s="155"/>
      <c r="I175" s="155"/>
      <c r="J175" s="155" t="s">
        <v>124</v>
      </c>
      <c r="K175" s="155"/>
      <c r="L175" s="155"/>
      <c r="M175" s="155"/>
      <c r="N175" s="155" t="s">
        <v>124</v>
      </c>
      <c r="O175" s="155"/>
      <c r="P175" s="155"/>
      <c r="Q175" s="155"/>
      <c r="R175" s="155" t="s">
        <v>124</v>
      </c>
      <c r="S175" s="155"/>
      <c r="T175" s="155"/>
      <c r="U175" s="155"/>
      <c r="V175" s="155" t="s">
        <v>124</v>
      </c>
      <c r="W175" s="155"/>
      <c r="X175" s="155"/>
      <c r="Y175" s="155"/>
      <c r="AA175" s="55"/>
      <c r="AC175"/>
    </row>
    <row r="176" spans="1:30" ht="16.5" customHeight="1" x14ac:dyDescent="0.25">
      <c r="A176" s="37"/>
      <c r="B176" s="37"/>
      <c r="C176" s="108" t="s">
        <v>42</v>
      </c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10"/>
      <c r="Z176" s="37"/>
      <c r="AA176" s="37"/>
      <c r="AC176"/>
    </row>
    <row r="177" spans="1:34" ht="33.75" customHeight="1" x14ac:dyDescent="0.25">
      <c r="A177" s="56"/>
      <c r="B177" s="57"/>
      <c r="C177" s="152" t="s">
        <v>185</v>
      </c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 t="s">
        <v>186</v>
      </c>
      <c r="R177" s="152"/>
      <c r="S177" s="152"/>
      <c r="T177" s="152"/>
      <c r="U177" s="152"/>
      <c r="V177" s="152"/>
      <c r="W177" s="152"/>
      <c r="X177" s="152"/>
      <c r="Y177" s="152"/>
      <c r="Z177" s="3"/>
      <c r="AA177" s="14"/>
      <c r="AC177"/>
    </row>
    <row r="178" spans="1:34" ht="105.75" customHeight="1" x14ac:dyDescent="0.25">
      <c r="A178" s="56"/>
      <c r="B178" s="57"/>
      <c r="C178" s="153" t="s">
        <v>217</v>
      </c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3" t="s">
        <v>217</v>
      </c>
      <c r="R178" s="154"/>
      <c r="S178" s="154"/>
      <c r="T178" s="154"/>
      <c r="U178" s="154"/>
      <c r="V178" s="154"/>
      <c r="W178" s="154"/>
      <c r="X178" s="154"/>
      <c r="Y178" s="154"/>
      <c r="Z178" s="3"/>
      <c r="AC178"/>
    </row>
    <row r="179" spans="1:34" ht="15.75" customHeight="1" x14ac:dyDescent="0.25">
      <c r="A179" s="56"/>
      <c r="B179" s="57"/>
      <c r="C179" s="156" t="s">
        <v>124</v>
      </c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 t="s">
        <v>124</v>
      </c>
      <c r="R179" s="156"/>
      <c r="S179" s="156"/>
      <c r="T179" s="156"/>
      <c r="U179" s="156"/>
      <c r="V179" s="156"/>
      <c r="W179" s="156"/>
      <c r="X179" s="156"/>
      <c r="Y179" s="156"/>
      <c r="Z179" s="3"/>
      <c r="AC179"/>
    </row>
    <row r="180" spans="1:34" ht="15" customHeight="1" x14ac:dyDescent="0.25">
      <c r="AC180"/>
      <c r="AF180" s="5"/>
    </row>
    <row r="181" spans="1:34" ht="16.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37"/>
      <c r="Y181" s="1"/>
      <c r="Z181" s="1"/>
      <c r="AA181" s="2"/>
      <c r="AC181"/>
      <c r="AD181" t="s">
        <v>200</v>
      </c>
      <c r="AH181" s="65" t="s">
        <v>215</v>
      </c>
    </row>
    <row r="182" spans="1:34" ht="22.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45"/>
      <c r="Y182" s="80" t="s">
        <v>68</v>
      </c>
      <c r="Z182" s="81"/>
      <c r="AC182"/>
      <c r="AH182" s="65" t="s">
        <v>214</v>
      </c>
    </row>
    <row r="183" spans="1:34" ht="22.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78" t="s">
        <v>2</v>
      </c>
      <c r="K183" s="78"/>
      <c r="L183" s="78"/>
      <c r="M183" s="78"/>
      <c r="N183" s="78" t="s">
        <v>188</v>
      </c>
      <c r="O183" s="78"/>
      <c r="P183" s="78"/>
      <c r="Q183" s="78"/>
      <c r="R183" s="78"/>
      <c r="S183" s="78"/>
      <c r="T183" s="78"/>
      <c r="U183" s="78"/>
      <c r="V183" s="78"/>
      <c r="W183" s="78"/>
      <c r="X183" s="45"/>
      <c r="Y183" s="82"/>
      <c r="Z183" s="83"/>
      <c r="AC183"/>
    </row>
    <row r="184" spans="1:34" ht="22.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78" t="s">
        <v>3</v>
      </c>
      <c r="K184" s="78"/>
      <c r="L184" s="78"/>
      <c r="M184" s="78"/>
      <c r="N184" s="78" t="s">
        <v>187</v>
      </c>
      <c r="O184" s="78"/>
      <c r="P184" s="78"/>
      <c r="Q184" s="78"/>
      <c r="R184" s="78"/>
      <c r="S184" s="78"/>
      <c r="T184" s="78"/>
      <c r="U184" s="78"/>
      <c r="V184" s="78"/>
      <c r="W184" s="78"/>
      <c r="Y184" s="85" t="s">
        <v>200</v>
      </c>
      <c r="Z184" s="85"/>
      <c r="AC184"/>
    </row>
    <row r="185" spans="1:34" ht="22.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144"/>
      <c r="K185" s="144"/>
      <c r="L185" s="144"/>
      <c r="M185" s="144"/>
      <c r="N185" s="46"/>
      <c r="O185" s="46"/>
      <c r="P185" s="46"/>
      <c r="Q185" s="46"/>
      <c r="R185" s="46"/>
      <c r="S185" s="46"/>
      <c r="T185" s="46"/>
      <c r="U185" s="46"/>
      <c r="V185" s="46"/>
      <c r="W185" s="145"/>
      <c r="X185" s="145"/>
      <c r="Y185" s="145"/>
      <c r="Z185" s="145"/>
      <c r="AA185" s="37"/>
      <c r="AC185"/>
    </row>
    <row r="186" spans="1:34" ht="22.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145"/>
      <c r="X186" s="145"/>
      <c r="Y186" s="145"/>
      <c r="Z186" s="145"/>
      <c r="AA186" s="37"/>
      <c r="AC186"/>
    </row>
    <row r="187" spans="1:34" ht="22.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130" t="s">
        <v>201</v>
      </c>
      <c r="X187" s="130"/>
      <c r="Y187" s="130"/>
      <c r="Z187" s="130"/>
      <c r="AA187" s="37"/>
      <c r="AC187"/>
    </row>
    <row r="188" spans="1:34" ht="24.95" customHeight="1" x14ac:dyDescent="0.25">
      <c r="A188" s="12" t="s">
        <v>4</v>
      </c>
      <c r="B188" s="131" t="s">
        <v>5</v>
      </c>
      <c r="C188" s="131"/>
      <c r="D188" s="131"/>
      <c r="E188" s="131"/>
      <c r="F188" s="131"/>
      <c r="G188" s="131"/>
      <c r="H188" s="131"/>
      <c r="I188" s="131"/>
      <c r="J188" s="131"/>
      <c r="K188" s="131" t="s">
        <v>6</v>
      </c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spans="1:34" ht="44.25" customHeight="1" x14ac:dyDescent="0.25">
      <c r="A189" s="12" t="s">
        <v>56</v>
      </c>
      <c r="B189" s="103" t="s">
        <v>57</v>
      </c>
      <c r="C189" s="103"/>
      <c r="D189" s="103"/>
      <c r="E189" s="103"/>
      <c r="F189" s="103"/>
      <c r="G189" s="103"/>
      <c r="H189" s="103"/>
      <c r="I189" s="103"/>
      <c r="J189" s="103"/>
      <c r="K189" s="11" t="s">
        <v>171</v>
      </c>
      <c r="L189" s="11" t="s">
        <v>175</v>
      </c>
      <c r="M189" s="11" t="s">
        <v>177</v>
      </c>
      <c r="N189" s="11" t="s">
        <v>179</v>
      </c>
      <c r="O189" s="11" t="s">
        <v>181</v>
      </c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12" t="s">
        <v>182</v>
      </c>
      <c r="AD189" s="14" t="s">
        <v>173</v>
      </c>
    </row>
    <row r="190" spans="1:34" ht="12.75" customHeight="1" x14ac:dyDescent="0.25">
      <c r="A190" s="15" t="s">
        <v>8</v>
      </c>
      <c r="B190" s="132" t="s">
        <v>9</v>
      </c>
      <c r="C190" s="132"/>
      <c r="D190" s="132"/>
      <c r="E190" s="132"/>
      <c r="F190" s="132"/>
      <c r="G190" s="132"/>
      <c r="H190" s="132"/>
      <c r="I190" s="132"/>
      <c r="J190" s="132"/>
      <c r="K190" s="16" t="s">
        <v>10</v>
      </c>
      <c r="L190" s="16" t="s">
        <v>11</v>
      </c>
      <c r="M190" s="16" t="s">
        <v>12</v>
      </c>
      <c r="N190" s="16" t="s">
        <v>13</v>
      </c>
      <c r="O190" s="16" t="s">
        <v>14</v>
      </c>
      <c r="P190" s="16" t="s">
        <v>15</v>
      </c>
      <c r="Q190" s="16" t="s">
        <v>16</v>
      </c>
      <c r="R190" s="16" t="s">
        <v>17</v>
      </c>
      <c r="S190" s="16" t="s">
        <v>18</v>
      </c>
      <c r="T190" s="16" t="s">
        <v>19</v>
      </c>
      <c r="U190" s="16" t="s">
        <v>20</v>
      </c>
      <c r="V190" s="16" t="s">
        <v>21</v>
      </c>
      <c r="W190" s="16" t="s">
        <v>22</v>
      </c>
      <c r="X190" s="16" t="s">
        <v>23</v>
      </c>
      <c r="Y190" s="16" t="s">
        <v>24</v>
      </c>
      <c r="Z190" s="16" t="s">
        <v>25</v>
      </c>
      <c r="AA190" s="17"/>
      <c r="AB190" s="18"/>
      <c r="AC190" s="18"/>
      <c r="AD190" s="17"/>
    </row>
    <row r="191" spans="1:34" ht="22.5" customHeight="1" x14ac:dyDescent="0.25">
      <c r="A191" s="146" t="s">
        <v>58</v>
      </c>
      <c r="B191" s="146"/>
      <c r="C191" s="146"/>
      <c r="D191" s="146"/>
      <c r="E191" s="146"/>
      <c r="F191" s="146"/>
      <c r="G191" s="146"/>
      <c r="H191" s="146"/>
      <c r="I191" s="146"/>
      <c r="J191" s="146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D191" s="5"/>
    </row>
    <row r="192" spans="1:34" ht="45" customHeight="1" x14ac:dyDescent="0.25">
      <c r="A192" s="22" t="s">
        <v>59</v>
      </c>
      <c r="B192" s="148" t="s">
        <v>183</v>
      </c>
      <c r="C192" s="148"/>
      <c r="D192" s="148"/>
      <c r="E192" s="148"/>
      <c r="F192" s="148"/>
      <c r="G192" s="148"/>
      <c r="H192" s="148"/>
      <c r="I192" s="148"/>
      <c r="J192" s="148"/>
      <c r="K192" s="62">
        <f>Z163</f>
        <v>76510</v>
      </c>
      <c r="L192" s="67">
        <v>2847</v>
      </c>
      <c r="M192" s="67">
        <v>2022</v>
      </c>
      <c r="N192" s="67">
        <v>4094</v>
      </c>
      <c r="O192" s="67">
        <v>10893</v>
      </c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2">
        <f>SUM(K192:Y192)</f>
        <v>96366</v>
      </c>
      <c r="AC192" s="23" t="s">
        <v>69</v>
      </c>
      <c r="AD192" s="5" t="s">
        <v>118</v>
      </c>
    </row>
    <row r="193" spans="1:30" ht="45" customHeight="1" x14ac:dyDescent="0.25">
      <c r="A193" s="22" t="s">
        <v>60</v>
      </c>
      <c r="B193" s="148" t="s">
        <v>184</v>
      </c>
      <c r="C193" s="148"/>
      <c r="D193" s="148"/>
      <c r="E193" s="148"/>
      <c r="F193" s="148"/>
      <c r="G193" s="148"/>
      <c r="H193" s="148"/>
      <c r="I193" s="148"/>
      <c r="J193" s="148"/>
      <c r="K193" s="62">
        <f>Z164</f>
        <v>31713</v>
      </c>
      <c r="L193" s="67">
        <v>573</v>
      </c>
      <c r="M193" s="67">
        <v>233</v>
      </c>
      <c r="N193" s="67">
        <v>311</v>
      </c>
      <c r="O193" s="67">
        <v>511</v>
      </c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2">
        <f>SUM(K193:Y193)</f>
        <v>33341</v>
      </c>
      <c r="AC193" s="23" t="s">
        <v>69</v>
      </c>
      <c r="AD193" s="5" t="s">
        <v>119</v>
      </c>
    </row>
    <row r="194" spans="1:30" ht="22.5" customHeight="1" x14ac:dyDescent="0.25">
      <c r="A194" s="12" t="s">
        <v>61</v>
      </c>
      <c r="B194" s="103" t="s">
        <v>62</v>
      </c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D194" s="5"/>
    </row>
    <row r="195" spans="1:30" ht="30" customHeight="1" x14ac:dyDescent="0.25">
      <c r="A195" s="22" t="s">
        <v>26</v>
      </c>
      <c r="B195" s="88" t="s">
        <v>212</v>
      </c>
      <c r="C195" s="88"/>
      <c r="D195" s="88"/>
      <c r="E195" s="88"/>
      <c r="F195" s="88"/>
      <c r="G195" s="88"/>
      <c r="H195" s="88"/>
      <c r="I195" s="88"/>
      <c r="J195" s="88"/>
      <c r="K195" s="63">
        <f>K192+K193</f>
        <v>108223</v>
      </c>
      <c r="L195" s="63">
        <f>L192+L193</f>
        <v>3420</v>
      </c>
      <c r="M195" s="63">
        <f>M192+M193</f>
        <v>2255</v>
      </c>
      <c r="N195" s="63">
        <f>N192+N193</f>
        <v>4405</v>
      </c>
      <c r="O195" s="63">
        <f>O192+O193</f>
        <v>11404</v>
      </c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3">
        <f>SUM(K195:Y195)</f>
        <v>129707</v>
      </c>
      <c r="AB195" s="3" t="s">
        <v>131</v>
      </c>
      <c r="AC195" s="23" t="s">
        <v>139</v>
      </c>
      <c r="AD195" s="5" t="s">
        <v>120</v>
      </c>
    </row>
    <row r="196" spans="1:30" ht="30" customHeight="1" x14ac:dyDescent="0.25">
      <c r="A196" s="22" t="s">
        <v>34</v>
      </c>
      <c r="B196" s="88" t="s">
        <v>63</v>
      </c>
      <c r="C196" s="88"/>
      <c r="D196" s="88"/>
      <c r="E196" s="88"/>
      <c r="F196" s="88"/>
      <c r="G196" s="88"/>
      <c r="H196" s="88"/>
      <c r="I196" s="88"/>
      <c r="J196" s="88"/>
      <c r="K196" s="60">
        <f>Z167</f>
        <v>869</v>
      </c>
      <c r="L196" s="67">
        <v>29</v>
      </c>
      <c r="M196" s="67">
        <v>13</v>
      </c>
      <c r="N196" s="67">
        <v>23</v>
      </c>
      <c r="O196" s="67">
        <v>40</v>
      </c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0">
        <f>SUM(K196:Y196)</f>
        <v>974</v>
      </c>
      <c r="AC196" s="23" t="s">
        <v>69</v>
      </c>
      <c r="AD196" s="5" t="s">
        <v>121</v>
      </c>
    </row>
    <row r="197" spans="1:30" ht="30" customHeight="1" x14ac:dyDescent="0.25">
      <c r="A197" s="22" t="s">
        <v>64</v>
      </c>
      <c r="B197" s="88" t="s">
        <v>213</v>
      </c>
      <c r="C197" s="88"/>
      <c r="D197" s="88"/>
      <c r="E197" s="88"/>
      <c r="F197" s="88"/>
      <c r="G197" s="88"/>
      <c r="H197" s="88"/>
      <c r="I197" s="88"/>
      <c r="J197" s="88"/>
      <c r="K197" s="63">
        <f>K195+K196</f>
        <v>109092</v>
      </c>
      <c r="L197" s="63">
        <f>L195+L196</f>
        <v>3449</v>
      </c>
      <c r="M197" s="63">
        <f>M195+M196</f>
        <v>2268</v>
      </c>
      <c r="N197" s="63">
        <f>N195+N196</f>
        <v>4428</v>
      </c>
      <c r="O197" s="63">
        <f>O195+O196</f>
        <v>11444</v>
      </c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3">
        <f>SUM(K197:Y197)</f>
        <v>130681</v>
      </c>
      <c r="AB197" s="25" t="s">
        <v>125</v>
      </c>
      <c r="AC197" s="23" t="s">
        <v>138</v>
      </c>
      <c r="AD197" s="5" t="s">
        <v>122</v>
      </c>
    </row>
    <row r="198" spans="1:30" ht="15" customHeight="1" x14ac:dyDescent="0.25">
      <c r="AA198" s="5" t="s">
        <v>75</v>
      </c>
    </row>
    <row r="199" spans="1:30" ht="15" customHeight="1" x14ac:dyDescent="0.25">
      <c r="A199" s="49"/>
      <c r="B199" s="50"/>
      <c r="C199" s="50"/>
      <c r="D199" s="50"/>
      <c r="E199" s="50"/>
      <c r="F199" s="50"/>
      <c r="G199" s="50"/>
      <c r="H199" s="50"/>
      <c r="I199" s="50"/>
      <c r="J199" s="50"/>
      <c r="K199" s="58" t="s">
        <v>123</v>
      </c>
      <c r="L199" s="157" t="s">
        <v>218</v>
      </c>
      <c r="M199" s="158"/>
      <c r="N199" s="158"/>
      <c r="O199" s="58" t="s">
        <v>65</v>
      </c>
      <c r="P199" s="68">
        <v>0</v>
      </c>
      <c r="Q199" s="69">
        <v>3</v>
      </c>
      <c r="R199" s="59" t="s">
        <v>66</v>
      </c>
      <c r="S199" s="70">
        <v>0</v>
      </c>
      <c r="T199" s="71">
        <v>4</v>
      </c>
      <c r="U199" s="59" t="s">
        <v>67</v>
      </c>
      <c r="V199" s="72">
        <v>2</v>
      </c>
      <c r="W199" s="73">
        <v>0</v>
      </c>
      <c r="X199" s="74">
        <v>1</v>
      </c>
      <c r="Y199" s="75">
        <v>9</v>
      </c>
      <c r="Z199" s="50"/>
      <c r="AA199" s="50"/>
      <c r="AC199" s="27"/>
    </row>
    <row r="200" spans="1:30" ht="15.75" customHeight="1" x14ac:dyDescent="0.25">
      <c r="AC200"/>
    </row>
    <row r="201" spans="1:30" ht="16.5" customHeight="1" x14ac:dyDescent="0.25">
      <c r="A201" s="37"/>
      <c r="B201" s="37"/>
      <c r="C201" s="104" t="s">
        <v>189</v>
      </c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6"/>
      <c r="Z201" s="37"/>
      <c r="AA201" s="37"/>
      <c r="AC201"/>
    </row>
    <row r="202" spans="1:30" ht="15" customHeight="1" x14ac:dyDescent="0.25">
      <c r="A202" s="51"/>
      <c r="B202" s="52"/>
      <c r="C202" s="151" t="s">
        <v>37</v>
      </c>
      <c r="D202" s="151"/>
      <c r="E202" s="151"/>
      <c r="F202" s="151"/>
      <c r="G202" s="151"/>
      <c r="H202" s="151"/>
      <c r="I202" s="151"/>
      <c r="J202" s="151" t="s">
        <v>38</v>
      </c>
      <c r="K202" s="151"/>
      <c r="L202" s="151"/>
      <c r="M202" s="151"/>
      <c r="N202" s="151" t="s">
        <v>39</v>
      </c>
      <c r="O202" s="151"/>
      <c r="P202" s="151"/>
      <c r="Q202" s="151"/>
      <c r="R202" s="151" t="s">
        <v>40</v>
      </c>
      <c r="S202" s="151"/>
      <c r="T202" s="151"/>
      <c r="U202" s="151"/>
      <c r="V202" s="151" t="s">
        <v>41</v>
      </c>
      <c r="W202" s="151"/>
      <c r="X202" s="151"/>
      <c r="Y202" s="151"/>
      <c r="AA202" s="37"/>
      <c r="AC202"/>
    </row>
    <row r="203" spans="1:30" ht="42.75" customHeight="1" x14ac:dyDescent="0.25">
      <c r="A203" s="53"/>
      <c r="B203" s="54"/>
      <c r="C203" s="149" t="s">
        <v>217</v>
      </c>
      <c r="D203" s="150"/>
      <c r="E203" s="150"/>
      <c r="F203" s="150"/>
      <c r="G203" s="150"/>
      <c r="H203" s="150"/>
      <c r="I203" s="150"/>
      <c r="J203" s="149" t="s">
        <v>217</v>
      </c>
      <c r="K203" s="150"/>
      <c r="L203" s="150"/>
      <c r="M203" s="150"/>
      <c r="N203" s="149" t="s">
        <v>217</v>
      </c>
      <c r="O203" s="150"/>
      <c r="P203" s="150"/>
      <c r="Q203" s="150"/>
      <c r="R203" s="149" t="s">
        <v>217</v>
      </c>
      <c r="S203" s="150"/>
      <c r="T203" s="150"/>
      <c r="U203" s="150"/>
      <c r="V203" s="149" t="s">
        <v>217</v>
      </c>
      <c r="W203" s="150"/>
      <c r="X203" s="150"/>
      <c r="Y203" s="150"/>
      <c r="AA203" s="55"/>
      <c r="AC203"/>
    </row>
    <row r="204" spans="1:30" ht="13.5" customHeight="1" x14ac:dyDescent="0.25">
      <c r="A204" s="53"/>
      <c r="B204" s="54"/>
      <c r="C204" s="155" t="s">
        <v>124</v>
      </c>
      <c r="D204" s="155"/>
      <c r="E204" s="155"/>
      <c r="F204" s="155"/>
      <c r="G204" s="155"/>
      <c r="H204" s="155"/>
      <c r="I204" s="155"/>
      <c r="J204" s="155" t="s">
        <v>124</v>
      </c>
      <c r="K204" s="155"/>
      <c r="L204" s="155"/>
      <c r="M204" s="155"/>
      <c r="N204" s="155" t="s">
        <v>124</v>
      </c>
      <c r="O204" s="155"/>
      <c r="P204" s="155"/>
      <c r="Q204" s="155"/>
      <c r="R204" s="155" t="s">
        <v>124</v>
      </c>
      <c r="S204" s="155"/>
      <c r="T204" s="155"/>
      <c r="U204" s="155"/>
      <c r="V204" s="155" t="s">
        <v>124</v>
      </c>
      <c r="W204" s="155"/>
      <c r="X204" s="155"/>
      <c r="Y204" s="155"/>
      <c r="AA204" s="55"/>
      <c r="AC204"/>
    </row>
    <row r="205" spans="1:30" ht="16.5" customHeight="1" x14ac:dyDescent="0.25">
      <c r="A205" s="37"/>
      <c r="B205" s="37"/>
      <c r="C205" s="108" t="s">
        <v>42</v>
      </c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10"/>
      <c r="Z205" s="37"/>
      <c r="AA205" s="37"/>
      <c r="AC205"/>
    </row>
    <row r="206" spans="1:30" ht="33.75" customHeight="1" x14ac:dyDescent="0.25">
      <c r="A206" s="56"/>
      <c r="B206" s="57"/>
      <c r="C206" s="152" t="s">
        <v>185</v>
      </c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 t="s">
        <v>186</v>
      </c>
      <c r="R206" s="152"/>
      <c r="S206" s="152"/>
      <c r="T206" s="152"/>
      <c r="U206" s="152"/>
      <c r="V206" s="152"/>
      <c r="W206" s="152"/>
      <c r="X206" s="152"/>
      <c r="Y206" s="152"/>
      <c r="Z206" s="3"/>
      <c r="AA206" s="14"/>
      <c r="AC206"/>
    </row>
    <row r="207" spans="1:30" ht="105.75" customHeight="1" x14ac:dyDescent="0.25">
      <c r="A207" s="56"/>
      <c r="B207" s="57"/>
      <c r="C207" s="153" t="s">
        <v>217</v>
      </c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3" t="s">
        <v>217</v>
      </c>
      <c r="R207" s="154"/>
      <c r="S207" s="154"/>
      <c r="T207" s="154"/>
      <c r="U207" s="154"/>
      <c r="V207" s="154"/>
      <c r="W207" s="154"/>
      <c r="X207" s="154"/>
      <c r="Y207" s="154"/>
      <c r="Z207" s="3"/>
      <c r="AC207"/>
    </row>
    <row r="208" spans="1:30" ht="15.75" customHeight="1" x14ac:dyDescent="0.25">
      <c r="A208" s="56"/>
      <c r="B208" s="57"/>
      <c r="C208" s="156" t="s">
        <v>124</v>
      </c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 t="s">
        <v>124</v>
      </c>
      <c r="R208" s="156"/>
      <c r="S208" s="156"/>
      <c r="T208" s="156"/>
      <c r="U208" s="156"/>
      <c r="V208" s="156"/>
      <c r="W208" s="156"/>
      <c r="X208" s="156"/>
      <c r="Y208" s="156"/>
      <c r="Z208" s="3"/>
      <c r="AC208"/>
    </row>
    <row r="209" spans="29:32" ht="15" customHeight="1" x14ac:dyDescent="0.25">
      <c r="AC209"/>
      <c r="AF209" s="5"/>
    </row>
  </sheetData>
  <sheetProtection password="C0A4" sheet="1" objects="1" scenarios="1"/>
  <mergeCells count="299">
    <mergeCell ref="C208:P208"/>
    <mergeCell ref="Q208:Y208"/>
    <mergeCell ref="C205:Y205"/>
    <mergeCell ref="C206:P206"/>
    <mergeCell ref="Q206:Y206"/>
    <mergeCell ref="C207:P207"/>
    <mergeCell ref="Q207:Y207"/>
    <mergeCell ref="C204:I204"/>
    <mergeCell ref="J204:M204"/>
    <mergeCell ref="N204:Q204"/>
    <mergeCell ref="R204:U204"/>
    <mergeCell ref="V204:Y204"/>
    <mergeCell ref="C203:I203"/>
    <mergeCell ref="J203:M203"/>
    <mergeCell ref="N203:Q203"/>
    <mergeCell ref="R203:U203"/>
    <mergeCell ref="V203:Y203"/>
    <mergeCell ref="C202:I202"/>
    <mergeCell ref="J202:M202"/>
    <mergeCell ref="N202:Q202"/>
    <mergeCell ref="R202:U202"/>
    <mergeCell ref="V202:Y202"/>
    <mergeCell ref="B195:J195"/>
    <mergeCell ref="B196:J196"/>
    <mergeCell ref="B197:J197"/>
    <mergeCell ref="L199:N199"/>
    <mergeCell ref="C201:Y201"/>
    <mergeCell ref="A191:J191"/>
    <mergeCell ref="K191:Z191"/>
    <mergeCell ref="B192:J192"/>
    <mergeCell ref="B193:J193"/>
    <mergeCell ref="B194:Z194"/>
    <mergeCell ref="W187:Z187"/>
    <mergeCell ref="B188:J188"/>
    <mergeCell ref="K188:Z188"/>
    <mergeCell ref="B189:J189"/>
    <mergeCell ref="B190:J190"/>
    <mergeCell ref="J184:M184"/>
    <mergeCell ref="N184:W184"/>
    <mergeCell ref="Y184:Z184"/>
    <mergeCell ref="J185:M185"/>
    <mergeCell ref="W185:Z186"/>
    <mergeCell ref="C179:P179"/>
    <mergeCell ref="Q179:Y179"/>
    <mergeCell ref="J181:M181"/>
    <mergeCell ref="N181:W181"/>
    <mergeCell ref="J182:M182"/>
    <mergeCell ref="N182:W182"/>
    <mergeCell ref="Y182:Z183"/>
    <mergeCell ref="J183:M183"/>
    <mergeCell ref="N183:W183"/>
    <mergeCell ref="C176:Y176"/>
    <mergeCell ref="C177:P177"/>
    <mergeCell ref="Q177:Y177"/>
    <mergeCell ref="C178:P178"/>
    <mergeCell ref="Q178:Y178"/>
    <mergeCell ref="C175:I175"/>
    <mergeCell ref="J175:M175"/>
    <mergeCell ref="N175:Q175"/>
    <mergeCell ref="R175:U175"/>
    <mergeCell ref="V175:Y175"/>
    <mergeCell ref="C174:I174"/>
    <mergeCell ref="J174:M174"/>
    <mergeCell ref="N174:Q174"/>
    <mergeCell ref="R174:U174"/>
    <mergeCell ref="V174:Y174"/>
    <mergeCell ref="B166:J166"/>
    <mergeCell ref="B167:J167"/>
    <mergeCell ref="B168:J168"/>
    <mergeCell ref="C172:Y172"/>
    <mergeCell ref="C173:I173"/>
    <mergeCell ref="J173:M173"/>
    <mergeCell ref="N173:Q173"/>
    <mergeCell ref="R173:U173"/>
    <mergeCell ref="V173:Y173"/>
    <mergeCell ref="A162:J162"/>
    <mergeCell ref="K162:Z162"/>
    <mergeCell ref="B163:J163"/>
    <mergeCell ref="B164:J164"/>
    <mergeCell ref="B165:Z165"/>
    <mergeCell ref="W158:Z158"/>
    <mergeCell ref="B159:J159"/>
    <mergeCell ref="K159:Z159"/>
    <mergeCell ref="B160:J160"/>
    <mergeCell ref="B161:J161"/>
    <mergeCell ref="J156:M156"/>
    <mergeCell ref="W156:Z157"/>
    <mergeCell ref="J152:M152"/>
    <mergeCell ref="N152:W152"/>
    <mergeCell ref="J153:M153"/>
    <mergeCell ref="N153:W153"/>
    <mergeCell ref="Y153:Z154"/>
    <mergeCell ref="J154:M154"/>
    <mergeCell ref="N154:W154"/>
    <mergeCell ref="C150:P150"/>
    <mergeCell ref="Q150:Y150"/>
    <mergeCell ref="C147:I147"/>
    <mergeCell ref="J147:M147"/>
    <mergeCell ref="N147:Q147"/>
    <mergeCell ref="R147:U147"/>
    <mergeCell ref="V147:Y147"/>
    <mergeCell ref="J155:M155"/>
    <mergeCell ref="N155:W155"/>
    <mergeCell ref="Y155:Z155"/>
    <mergeCell ref="C145:Y145"/>
    <mergeCell ref="C146:I146"/>
    <mergeCell ref="J146:M146"/>
    <mergeCell ref="N146:Q146"/>
    <mergeCell ref="R146:U146"/>
    <mergeCell ref="V146:Y146"/>
    <mergeCell ref="C148:Y148"/>
    <mergeCell ref="C149:P149"/>
    <mergeCell ref="Q149:Y149"/>
    <mergeCell ref="B140:J140"/>
    <mergeCell ref="B141:J141"/>
    <mergeCell ref="B142:J142"/>
    <mergeCell ref="B143:J143"/>
    <mergeCell ref="C144:I144"/>
    <mergeCell ref="J144:M144"/>
    <mergeCell ref="A133:A135"/>
    <mergeCell ref="B133:I135"/>
    <mergeCell ref="A136:A138"/>
    <mergeCell ref="B136:I138"/>
    <mergeCell ref="B139:Z139"/>
    <mergeCell ref="N144:Q144"/>
    <mergeCell ref="R144:U144"/>
    <mergeCell ref="V144:Y144"/>
    <mergeCell ref="W129:Z129"/>
    <mergeCell ref="B130:J130"/>
    <mergeCell ref="K130:Z130"/>
    <mergeCell ref="B131:J131"/>
    <mergeCell ref="B132:J132"/>
    <mergeCell ref="I126:L126"/>
    <mergeCell ref="M126:V126"/>
    <mergeCell ref="Y126:Z126"/>
    <mergeCell ref="I127:L127"/>
    <mergeCell ref="M127:V127"/>
    <mergeCell ref="W127:Z128"/>
    <mergeCell ref="J123:M123"/>
    <mergeCell ref="N123:W123"/>
    <mergeCell ref="I124:L124"/>
    <mergeCell ref="M124:V124"/>
    <mergeCell ref="Y124:Z125"/>
    <mergeCell ref="I125:L125"/>
    <mergeCell ref="M125:V125"/>
    <mergeCell ref="C119:Y119"/>
    <mergeCell ref="C120:P120"/>
    <mergeCell ref="Q120:Y120"/>
    <mergeCell ref="C121:P121"/>
    <mergeCell ref="Q121:Y121"/>
    <mergeCell ref="C118:I118"/>
    <mergeCell ref="J118:M118"/>
    <mergeCell ref="N118:Q118"/>
    <mergeCell ref="R118:U118"/>
    <mergeCell ref="V118:Y118"/>
    <mergeCell ref="N115:Q115"/>
    <mergeCell ref="R115:U115"/>
    <mergeCell ref="V115:Y115"/>
    <mergeCell ref="C116:Y116"/>
    <mergeCell ref="C117:I117"/>
    <mergeCell ref="J117:M117"/>
    <mergeCell ref="N117:Q117"/>
    <mergeCell ref="R117:U117"/>
    <mergeCell ref="V117:Y117"/>
    <mergeCell ref="B111:J111"/>
    <mergeCell ref="B112:J112"/>
    <mergeCell ref="B113:J113"/>
    <mergeCell ref="B114:J114"/>
    <mergeCell ref="C115:I115"/>
    <mergeCell ref="J115:M115"/>
    <mergeCell ref="A104:A106"/>
    <mergeCell ref="B104:I106"/>
    <mergeCell ref="A107:A109"/>
    <mergeCell ref="B107:I109"/>
    <mergeCell ref="B110:Z110"/>
    <mergeCell ref="W100:Z100"/>
    <mergeCell ref="B101:J101"/>
    <mergeCell ref="K101:Z101"/>
    <mergeCell ref="B102:J102"/>
    <mergeCell ref="B103:J103"/>
    <mergeCell ref="I97:L97"/>
    <mergeCell ref="M97:V97"/>
    <mergeCell ref="Y97:Z97"/>
    <mergeCell ref="I98:L98"/>
    <mergeCell ref="M98:V98"/>
    <mergeCell ref="W98:Z99"/>
    <mergeCell ref="J94:M94"/>
    <mergeCell ref="N94:W94"/>
    <mergeCell ref="I95:L95"/>
    <mergeCell ref="M95:V95"/>
    <mergeCell ref="Y95:Z96"/>
    <mergeCell ref="I96:L96"/>
    <mergeCell ref="M96:V96"/>
    <mergeCell ref="C90:Y90"/>
    <mergeCell ref="C91:P91"/>
    <mergeCell ref="Q91:Y91"/>
    <mergeCell ref="C92:P92"/>
    <mergeCell ref="Q92:Y92"/>
    <mergeCell ref="C89:I89"/>
    <mergeCell ref="J89:M89"/>
    <mergeCell ref="N89:Q89"/>
    <mergeCell ref="R89:U89"/>
    <mergeCell ref="V89:Y89"/>
    <mergeCell ref="A83:A85"/>
    <mergeCell ref="B83:I85"/>
    <mergeCell ref="C87:Y87"/>
    <mergeCell ref="C88:I88"/>
    <mergeCell ref="J88:M88"/>
    <mergeCell ref="N88:Q88"/>
    <mergeCell ref="R88:U88"/>
    <mergeCell ref="V88:Y88"/>
    <mergeCell ref="A74:A76"/>
    <mergeCell ref="B74:I76"/>
    <mergeCell ref="A77:A79"/>
    <mergeCell ref="B77:I79"/>
    <mergeCell ref="A80:A82"/>
    <mergeCell ref="B80:I82"/>
    <mergeCell ref="A67:A69"/>
    <mergeCell ref="B67:I69"/>
    <mergeCell ref="A70:A72"/>
    <mergeCell ref="B70:I72"/>
    <mergeCell ref="B73:Z73"/>
    <mergeCell ref="B60:Z60"/>
    <mergeCell ref="A61:A63"/>
    <mergeCell ref="B61:I63"/>
    <mergeCell ref="A64:A66"/>
    <mergeCell ref="B64:I66"/>
    <mergeCell ref="W55:Z55"/>
    <mergeCell ref="B56:J56"/>
    <mergeCell ref="K56:Z56"/>
    <mergeCell ref="B58:J58"/>
    <mergeCell ref="B59:J59"/>
    <mergeCell ref="I52:L52"/>
    <mergeCell ref="M52:V52"/>
    <mergeCell ref="Y52:Z52"/>
    <mergeCell ref="I53:L53"/>
    <mergeCell ref="M53:V53"/>
    <mergeCell ref="W53:Z54"/>
    <mergeCell ref="I49:L49"/>
    <mergeCell ref="M49:V49"/>
    <mergeCell ref="I50:L50"/>
    <mergeCell ref="M50:V50"/>
    <mergeCell ref="Y50:Z51"/>
    <mergeCell ref="I51:L51"/>
    <mergeCell ref="M51:V51"/>
    <mergeCell ref="I8:L8"/>
    <mergeCell ref="M8:V8"/>
    <mergeCell ref="C45:Y45"/>
    <mergeCell ref="C46:P46"/>
    <mergeCell ref="Q46:Y46"/>
    <mergeCell ref="B14:J14"/>
    <mergeCell ref="B15:Z15"/>
    <mergeCell ref="M9:V9"/>
    <mergeCell ref="C47:P47"/>
    <mergeCell ref="Q47:Y47"/>
    <mergeCell ref="C44:I44"/>
    <mergeCell ref="J44:M44"/>
    <mergeCell ref="N44:Q44"/>
    <mergeCell ref="R44:U44"/>
    <mergeCell ref="V44:Y44"/>
    <mergeCell ref="I9:L9"/>
    <mergeCell ref="B11:J11"/>
    <mergeCell ref="K11:Z11"/>
    <mergeCell ref="B13:J13"/>
    <mergeCell ref="A38:A40"/>
    <mergeCell ref="B38:I40"/>
    <mergeCell ref="C42:Y42"/>
    <mergeCell ref="C43:I43"/>
    <mergeCell ref="J43:M43"/>
    <mergeCell ref="N43:Q43"/>
    <mergeCell ref="R43:U43"/>
    <mergeCell ref="V43:Y43"/>
    <mergeCell ref="A29:A31"/>
    <mergeCell ref="B29:I31"/>
    <mergeCell ref="A32:A34"/>
    <mergeCell ref="B32:I34"/>
    <mergeCell ref="A35:A37"/>
    <mergeCell ref="B35:I37"/>
    <mergeCell ref="A22:A24"/>
    <mergeCell ref="B22:I24"/>
    <mergeCell ref="A25:A27"/>
    <mergeCell ref="B25:I27"/>
    <mergeCell ref="B28:Z28"/>
    <mergeCell ref="A16:A18"/>
    <mergeCell ref="B16:I18"/>
    <mergeCell ref="A19:A21"/>
    <mergeCell ref="B19:I21"/>
    <mergeCell ref="D1:X1"/>
    <mergeCell ref="D2:X2"/>
    <mergeCell ref="I7:L7"/>
    <mergeCell ref="M7:V7"/>
    <mergeCell ref="W7:Z7"/>
    <mergeCell ref="Y2:Z3"/>
    <mergeCell ref="D3:X3"/>
    <mergeCell ref="D4:X4"/>
    <mergeCell ref="Y4:Z4"/>
    <mergeCell ref="W5:Z6"/>
    <mergeCell ref="I6:L6"/>
    <mergeCell ref="M6:V6"/>
  </mergeCells>
  <conditionalFormatting sqref="L199:N199">
    <cfRule type="expression" dxfId="80" priority="44">
      <formula>ISBLANK(INDIRECT(ADDRESS(ROW(), COLUMN())))</formula>
    </cfRule>
  </conditionalFormatting>
  <conditionalFormatting sqref="P199:Q199 S199:T199 V199:Y199">
    <cfRule type="cellIs" dxfId="79" priority="45" operator="lessThan">
      <formula>0</formula>
    </cfRule>
  </conditionalFormatting>
  <conditionalFormatting sqref="P199:Q199 S199:T199 V199:Y199">
    <cfRule type="cellIs" dxfId="78" priority="46" operator="greaterThan">
      <formula>9</formula>
    </cfRule>
  </conditionalFormatting>
  <conditionalFormatting sqref="P199:Q199 S199:T199 V199:Y199">
    <cfRule type="expression" dxfId="77" priority="47">
      <formula>ISBLANK(INDIRECT(ADDRESS(ROW(), COLUMN())))</formula>
    </cfRule>
  </conditionalFormatting>
  <conditionalFormatting sqref="P199:Q199 S199:T199 V199:Y199">
    <cfRule type="expression" dxfId="76" priority="48">
      <formula>ISTEXT(INDIRECT(ADDRESS(ROW(), COLUMN())))</formula>
    </cfRule>
  </conditionalFormatting>
  <conditionalFormatting sqref="L16:Y17 L19:Y20 L29:Y30 L32:Y33 L35:Y36 L61:Y62 L64:Y65 P67:Y68 L74:Y75 L77:Y78 L80:Y81 L107:Y108 L111:Y113 P133:Y134 L136:Y137 L140:Y142 L163:Y164 L167:Y167 L192:Y193 L196:Y196">
    <cfRule type="expression" dxfId="75" priority="49">
      <formula>CELL("Protect",INDIRECT(ADDRESS(ROW(), COLUMN())))</formula>
    </cfRule>
  </conditionalFormatting>
  <conditionalFormatting sqref="K16:Y17 K19:Y20 K29:Y30 K32:Y33 K35:Y36 K61:Y62 K64:Y65 K67:K68 K74:Y75 K77:Y78 K80:Y81 K107:Y108 K111:Y113 K133:K134 K136:Y137 K140:Y142 K163:Y164 K167:Y167 K192:Y193 K196:Y196 P67:Y68 P133:Y134">
    <cfRule type="cellIs" dxfId="74" priority="50" operator="equal">
      <formula>"   "</formula>
    </cfRule>
    <cfRule type="expression" dxfId="73" priority="51">
      <formula>ISBLANK(INDIRECT(ADDRESS(ROW(), COLUMN())))</formula>
    </cfRule>
  </conditionalFormatting>
  <conditionalFormatting sqref="K16:Y17 K19:Y20 K29:Y30 K32:Y33 K35:Y36 K61:Y62 K64:Y65 K67:K68 K74:Y75 K77:Y78 K80:Y81 K107:Y108 K111:Y113 K133:K134 K136:Y137 K140:Y142 K163:Y164 K167:Y167 K192:Y193 K196:Y196 P67:Y68 P133:Y134">
    <cfRule type="cellIs" dxfId="72" priority="52" operator="equal">
      <formula>"   "</formula>
    </cfRule>
    <cfRule type="cellIs" dxfId="71" priority="53" operator="lessThan">
      <formula>0</formula>
    </cfRule>
    <cfRule type="expression" dxfId="70" priority="54">
      <formula>ISTEXT(INDIRECT(ADDRESS(ROW(), COLUMN())))</formula>
    </cfRule>
  </conditionalFormatting>
  <conditionalFormatting sqref="K29:Y40 K74:Y85">
    <cfRule type="cellIs" dxfId="69" priority="55" operator="greaterThan">
      <formula>K16</formula>
    </cfRule>
  </conditionalFormatting>
  <conditionalFormatting sqref="K106:Y106">
    <cfRule type="cellIs" dxfId="68" priority="56" operator="greaterThan">
      <formula>K27</formula>
    </cfRule>
  </conditionalFormatting>
  <conditionalFormatting sqref="K107:Y109">
    <cfRule type="cellIs" dxfId="67" priority="57" operator="greaterThan">
      <formula>K38</formula>
    </cfRule>
  </conditionalFormatting>
  <conditionalFormatting sqref="K40:Y40">
    <cfRule type="expression" dxfId="66" priority="58">
      <formula>IF(K114&gt;0,INDIRECT(ADDRESS(ROW(), COLUMN()))&lt;&gt;K114,0)</formula>
    </cfRule>
    <cfRule type="expression" dxfId="65" priority="59">
      <formula>IF(K168&gt;0,INDIRECT(ADDRESS(ROW(), COLUMN()))&lt;&gt;K168,0)</formula>
    </cfRule>
  </conditionalFormatting>
  <conditionalFormatting sqref="K114:Y114">
    <cfRule type="expression" dxfId="64" priority="60">
      <formula>IF(K168&gt;0,INDIRECT(ADDRESS(ROW(), COLUMN()))&lt;&gt;K168,0)</formula>
    </cfRule>
    <cfRule type="cellIs" dxfId="63" priority="61" operator="notEqual">
      <formula>K40</formula>
    </cfRule>
  </conditionalFormatting>
  <conditionalFormatting sqref="K168:Y168">
    <cfRule type="cellIs" dxfId="62" priority="62" operator="notEqual">
      <formula>K40</formula>
    </cfRule>
    <cfRule type="cellIs" dxfId="61" priority="63" operator="notEqual">
      <formula>K114</formula>
    </cfRule>
  </conditionalFormatting>
  <conditionalFormatting sqref="K85:Y85">
    <cfRule type="expression" dxfId="60" priority="64">
      <formula>IF(K143&gt;0,INDIRECT(ADDRESS(ROW(), COLUMN()))&lt;&gt;K143,0)</formula>
    </cfRule>
    <cfRule type="expression" dxfId="59" priority="65">
      <formula>IF(K197&gt;0,INDIRECT(ADDRESS(ROW(), COLUMN()))&lt;&gt;K197,0)</formula>
    </cfRule>
  </conditionalFormatting>
  <conditionalFormatting sqref="K143:Y143">
    <cfRule type="expression" dxfId="58" priority="66">
      <formula>IF(K197&gt;0,INDIRECT(ADDRESS(ROW(), COLUMN()))&lt;&gt;K197,0)</formula>
    </cfRule>
    <cfRule type="cellIs" dxfId="57" priority="67" operator="notEqual">
      <formula>K85</formula>
    </cfRule>
  </conditionalFormatting>
  <conditionalFormatting sqref="K197:Y197">
    <cfRule type="cellIs" dxfId="56" priority="68" operator="notEqual">
      <formula>K85</formula>
    </cfRule>
    <cfRule type="cellIs" dxfId="55" priority="69" operator="notEqual">
      <formula>K143</formula>
    </cfRule>
  </conditionalFormatting>
  <conditionalFormatting sqref="L104:Y105">
    <cfRule type="expression" dxfId="42" priority="19">
      <formula>CELL("Protect",INDIRECT(ADDRESS(ROW(), COLUMN())))</formula>
    </cfRule>
  </conditionalFormatting>
  <conditionalFormatting sqref="K104:Y105">
    <cfRule type="cellIs" dxfId="41" priority="20" operator="equal">
      <formula>"   "</formula>
    </cfRule>
    <cfRule type="expression" dxfId="40" priority="21">
      <formula>ISBLANK(INDIRECT(ADDRESS(ROW(), COLUMN())))</formula>
    </cfRule>
  </conditionalFormatting>
  <conditionalFormatting sqref="K104:Y105">
    <cfRule type="cellIs" dxfId="39" priority="22" operator="equal">
      <formula>"   "</formula>
    </cfRule>
    <cfRule type="cellIs" dxfId="38" priority="23" operator="lessThan">
      <formula>0</formula>
    </cfRule>
    <cfRule type="expression" dxfId="37" priority="24">
      <formula>ISTEXT(INDIRECT(ADDRESS(ROW(), COLUMN())))</formula>
    </cfRule>
  </conditionalFormatting>
  <conditionalFormatting sqref="K104:Y105">
    <cfRule type="cellIs" dxfId="36" priority="25" operator="greaterThan">
      <formula>K25</formula>
    </cfRule>
  </conditionalFormatting>
  <conditionalFormatting sqref="L133:O134">
    <cfRule type="expression" dxfId="35" priority="13">
      <formula>CELL("Protect",INDIRECT(ADDRESS(ROW(), COLUMN())))</formula>
    </cfRule>
  </conditionalFormatting>
  <conditionalFormatting sqref="L133:O134">
    <cfRule type="cellIs" dxfId="34" priority="14" operator="equal">
      <formula>"   "</formula>
    </cfRule>
    <cfRule type="expression" dxfId="33" priority="15">
      <formula>ISBLANK(INDIRECT(ADDRESS(ROW(), COLUMN())))</formula>
    </cfRule>
  </conditionalFormatting>
  <conditionalFormatting sqref="L133:O134">
    <cfRule type="cellIs" dxfId="32" priority="16" operator="equal">
      <formula>"   "</formula>
    </cfRule>
    <cfRule type="cellIs" dxfId="31" priority="17" operator="lessThan">
      <formula>0</formula>
    </cfRule>
    <cfRule type="expression" dxfId="30" priority="18">
      <formula>ISTEXT(INDIRECT(ADDRESS(ROW(), COLUMN())))</formula>
    </cfRule>
  </conditionalFormatting>
  <conditionalFormatting sqref="L22:Y23">
    <cfRule type="expression" dxfId="29" priority="7">
      <formula>CELL("Protect",INDIRECT(ADDRESS(ROW(), COLUMN())))</formula>
    </cfRule>
  </conditionalFormatting>
  <conditionalFormatting sqref="K22:Y23">
    <cfRule type="cellIs" dxfId="27" priority="8" operator="equal">
      <formula>"   "</formula>
    </cfRule>
    <cfRule type="expression" dxfId="26" priority="9">
      <formula>ISBLANK(INDIRECT(ADDRESS(ROW(), COLUMN())))</formula>
    </cfRule>
  </conditionalFormatting>
  <conditionalFormatting sqref="K22:Y23">
    <cfRule type="cellIs" dxfId="23" priority="10" operator="equal">
      <formula>"   "</formula>
    </cfRule>
    <cfRule type="cellIs" dxfId="22" priority="11" operator="lessThan">
      <formula>0</formula>
    </cfRule>
    <cfRule type="expression" dxfId="21" priority="12">
      <formula>ISTEXT(INDIRECT(ADDRESS(ROW(), COLUMN())))</formula>
    </cfRule>
  </conditionalFormatting>
  <conditionalFormatting sqref="L67:O68">
    <cfRule type="expression" dxfId="11" priority="1">
      <formula>CELL("Protect",INDIRECT(ADDRESS(ROW(), COLUMN())))</formula>
    </cfRule>
  </conditionalFormatting>
  <conditionalFormatting sqref="L67:O68">
    <cfRule type="cellIs" dxfId="9" priority="2" operator="equal">
      <formula>"   "</formula>
    </cfRule>
    <cfRule type="expression" dxfId="8" priority="3">
      <formula>ISBLANK(INDIRECT(ADDRESS(ROW(), COLUMN())))</formula>
    </cfRule>
  </conditionalFormatting>
  <conditionalFormatting sqref="L67:O68">
    <cfRule type="cellIs" dxfId="5" priority="4" operator="equal">
      <formula>"   "</formula>
    </cfRule>
    <cfRule type="cellIs" dxfId="4" priority="5" operator="lessThan">
      <formula>0</formula>
    </cfRule>
    <cfRule type="expression" dxfId="3" priority="6">
      <formula>ISTEXT(INDIRECT(ADDRESS(ROW(), COLUMN())))</formula>
    </cfRule>
  </conditionalFormatting>
  <hyperlinks>
    <hyperlink ref="AH2" location="range_2_1" display="&lt;BERIKUTNYA&gt;"/>
    <hyperlink ref="AH1" location="range_1_1" display="&lt;SEBELUMNYA&gt;"/>
    <hyperlink ref="AH50" location="range_2_2" display="&lt;BERIKUTNYA&gt;"/>
    <hyperlink ref="AH49" location="range_1_2" display="&lt;SEBELUMNYA&gt;"/>
    <hyperlink ref="AH95" location="range_3_1" display="&lt;BERIKUTNYA&gt;"/>
    <hyperlink ref="AH94" location="range_1_1" display="&lt;SEBELUMNYA&gt;"/>
    <hyperlink ref="AH124" location="range_3_2" display="&lt;BERIKUTNYA&gt;"/>
    <hyperlink ref="AH123" location="range_1_2" display="&lt;SEBELUMNYA&gt;"/>
    <hyperlink ref="AH153" location="range_3_1" display="&lt;BERIKUTNYA&gt;"/>
    <hyperlink ref="AH152" location="range_2_1" display="&lt;SEBELUMNYA&gt;"/>
    <hyperlink ref="AH182" location="range_3_2" display="&lt;BERIKUTNYA&gt;"/>
    <hyperlink ref="AH181" location="range_2_2" display="&lt;SEBELUMNYA&gt;"/>
  </hyperlinks>
  <printOptions horizontalCentered="1"/>
  <pageMargins left="0.35433070866141736" right="0.35433070866141736" top="0.35433070866141736" bottom="0.15748031496062992" header="0.51181102362204722" footer="0.51181102362204722"/>
  <pageSetup scale="47" firstPageNumber="0" orientation="landscape" horizontalDpi="360" verticalDpi="360" r:id="rId1"/>
  <rowBreaks count="5" manualBreakCount="5">
    <brk id="48" max="16383" man="1"/>
    <brk id="93" max="16383" man="1"/>
    <brk id="122" max="16383" man="1"/>
    <brk id="151" max="16383" man="1"/>
    <brk id="180" max="16383" man="1"/>
  </rowBreaks>
  <colBreaks count="1" manualBreakCount="1">
    <brk id="3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Form</vt:lpstr>
      <vt:lpstr>Form!_FilterDatabase</vt:lpstr>
      <vt:lpstr>Form!Print_Area</vt:lpstr>
      <vt:lpstr>range_1_1</vt:lpstr>
      <vt:lpstr>range_1_2</vt:lpstr>
      <vt:lpstr>range_2_1</vt:lpstr>
      <vt:lpstr>range_2_2</vt:lpstr>
      <vt:lpstr>range_3_1</vt:lpstr>
      <vt:lpstr>range_3_2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MODEL_DB1_PPWP_67866_POSO.xlsx</dc:title>
  <dc:subject>Sistem Hitung Pemilihan Umum Republik Indonesia 2019</dc:subject>
  <dc:creator>SitungDocGen v97</dc:creator>
  <dc:description>==============================================
|   Pemilihan Umum 2019 Republik Indonesia   |
==============================================
|   Situng Document Generator v97            |
----------------------------------------------
|   Handcrafted by Dalva &amp; MZC - 2018-2019   |
|   Document Templates by HP, LPY, YW        |
|   Testing and QA by PS, TB, YW, HP         |
==============================================</dc:description>
  <cp:lastModifiedBy>ismail - [2010]</cp:lastModifiedBy>
  <cp:revision>97</cp:revision>
  <cp:lastPrinted>2019-05-11T09:35:21Z</cp:lastPrinted>
  <dcterms:created xsi:type="dcterms:W3CDTF">2019-04-18T05:10:55Z</dcterms:created>
  <dcterms:modified xsi:type="dcterms:W3CDTF">2019-05-11T12:13:44Z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